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de89c790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ME" sheetId="1" r:id="Rcd16a4c7f39d4e19"/>
    <x:sheet xmlns:r="http://schemas.openxmlformats.org/officeDocument/2006/relationships" name="Resumen" sheetId="2" r:id="R4bf1bf8b28924835"/>
    <x:sheet xmlns:r="http://schemas.openxmlformats.org/officeDocument/2006/relationships" name="Claims" sheetId="3" r:id="R59db27f2858f4290"/>
    <x:sheet xmlns:r="http://schemas.openxmlformats.org/officeDocument/2006/relationships" name="Matriz_Evidencia" sheetId="4" r:id="Re3a8805affc447cc"/>
    <x:sheet xmlns:r="http://schemas.openxmlformats.org/officeDocument/2006/relationships" name="Manifest" sheetId="5" r:id="Rd79b3e4862684480"/>
    <x:sheet xmlns:r="http://schemas.openxmlformats.org/officeDocument/2006/relationships" name="QA" sheetId="6" r:id="Rd9722bf8ecde4dca"/>
    <x:sheet xmlns:r="http://schemas.openxmlformats.org/officeDocument/2006/relationships" name="Fuentes" sheetId="7" r:id="Rb07b29c9ac8f417a"/>
    <x:sheet xmlns:r="http://schemas.openxmlformats.org/officeDocument/2006/relationships" name="Turismo_Anual" sheetId="8" r:id="R97b85c00704542a3"/>
    <x:sheet xmlns:r="http://schemas.openxmlformats.org/officeDocument/2006/relationships" name="Gasto_Real" sheetId="9" r:id="R81ba599e05b94858"/>
    <x:sheet xmlns:r="http://schemas.openxmlformats.org/officeDocument/2006/relationships" name="IPH_Mensual" sheetId="10" r:id="R478cfd6d1ef8473b"/>
    <x:sheet xmlns:r="http://schemas.openxmlformats.org/officeDocument/2006/relationships" name="IPH_Anual" sheetId="11" r:id="R08eb1da3de2b40a4"/>
    <x:sheet xmlns:r="http://schemas.openxmlformats.org/officeDocument/2006/relationships" name="PHD_Contexto" sheetId="12" r:id="R591c9eb0ed864356"/>
    <x:sheet xmlns:r="http://schemas.openxmlformats.org/officeDocument/2006/relationships" name="Poblacion" sheetId="13" r:id="R6cae5cf6e67846ce"/>
    <x:sheet xmlns:r="http://schemas.openxmlformats.org/officeDocument/2006/relationships" name="Agua_Insular" sheetId="14" r:id="Rca01da45680f4534"/>
    <x:sheet xmlns:r="http://schemas.openxmlformats.org/officeDocument/2006/relationships" name="Agua_Municipal" sheetId="15" r:id="Ra9d2f5a6e3264c96"/>
    <x:sheet xmlns:r="http://schemas.openxmlformats.org/officeDocument/2006/relationships" name="Residuos_Anual" sheetId="16" r:id="R13615e7a58de4f91"/>
    <x:sheet xmlns:r="http://schemas.openxmlformats.org/officeDocument/2006/relationships" name="Panel_Residuos" sheetId="17" r:id="R99cbdeeb5d90489e"/>
    <x:sheet xmlns:r="http://schemas.openxmlformats.org/officeDocument/2006/relationships" name="Residuos_2022" sheetId="18" r:id="Rcdb08ae7df4c4057"/>
    <x:sheet xmlns:r="http://schemas.openxmlformats.org/officeDocument/2006/relationships" name="Residuos_2023" sheetId="19" r:id="R0d452ea933704d20"/>
    <x:sheet xmlns:r="http://schemas.openxmlformats.org/officeDocument/2006/relationships" name="PaP_2024" sheetId="20" r:id="R2d643bfb52424aad"/>
    <x:sheet xmlns:r="http://schemas.openxmlformats.org/officeDocument/2006/relationships" name="Comparativa_PaP" sheetId="21" r:id="Rd70c28818fa94671"/>
    <x:sheet xmlns:r="http://schemas.openxmlformats.org/officeDocument/2006/relationships" name="Validacion_2024" sheetId="22" r:id="R3247778410e644b4"/>
    <x:sheet xmlns:r="http://schemas.openxmlformats.org/officeDocument/2006/relationships" name="Illa_Aire" sheetId="23" r:id="Rc7e8a06943194451"/>
    <x:sheet xmlns:r="http://schemas.openxmlformats.org/officeDocument/2006/relationships" name="Policy_Illa" sheetId="24" r:id="Redd9984ad76240d4"/>
    <x:sheet xmlns:r="http://schemas.openxmlformats.org/officeDocument/2006/relationships" name="PFM_Cronologia" sheetId="25" r:id="R443b6159d0354d0c"/>
    <x:sheet xmlns:r="http://schemas.openxmlformats.org/officeDocument/2006/relationships" name="HoReCa" sheetId="26" r:id="Rd98cad17e7444a65"/>
    <x:sheet xmlns:r="http://schemas.openxmlformats.org/officeDocument/2006/relationships" name="PescArt" sheetId="27" r:id="Rae569eeedb6e4ce7"/>
    <x:sheet xmlns:r="http://schemas.openxmlformats.org/officeDocument/2006/relationships" name="Sullestrar" sheetId="28" r:id="R6a5cb8ce02654a49"/>
    <x:sheet xmlns:r="http://schemas.openxmlformats.org/officeDocument/2006/relationships" name="Finanzas_PGC" sheetId="29" r:id="Rfc6b7ab4c4424156"/>
    <x:sheet xmlns:r="http://schemas.openxmlformats.org/officeDocument/2006/relationships" name="Portfolio_2025" sheetId="30" r:id="R3d062348d6034d0d"/>
    <x:sheet xmlns:r="http://schemas.openxmlformats.org/officeDocument/2006/relationships" name="Brechas" sheetId="31" r:id="Rb1737cf6b9d341c1"/>
    <x:sheet xmlns:r="http://schemas.openxmlformats.org/officeDocument/2006/relationships" name="Diccionario" sheetId="32" r:id="Ra850cb8ce7494a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"/>
    <x:numFmt numFmtId="201" formatCode="#,##0.00"/>
    <x:numFmt numFmtId="202" formatCode="0.00"/>
    <x:numFmt numFmtId="203" formatCode="0.000"/>
    <x:numFmt numFmtId="204" formatCode="0.0%"/>
    <x:numFmt numFmtId="205" formatCode="#,##0.0"/>
    <x:numFmt numFmtId="206" formatCode="yyyy-mm-dd"/>
    <x:numFmt numFmtId="207" formatCode="0%"/>
    <x:numFmt numFmtId="208" formatCode="0.0"/>
  </x:numFmts>
  <x:fonts count="9">
    <x:font>
      <x:sz val="11"/>
      <x:name val="Carlito"/>
    </x:font>
    <x:font>
      <x:sz val="10"/>
      <x:color rgb="FF203337"/>
      <x:name val="Aptos"/>
    </x:font>
    <x:font>
      <x:b/>
      <x:sz val="17"/>
      <x:color rgb="FFFFFFFF"/>
      <x:name val="Aptos Display"/>
    </x:font>
    <x:font>
      <x:i/>
      <x:sz val="10"/>
      <x:color rgb="FFFFFFFF"/>
      <x:name val="Aptos"/>
    </x:font>
    <x:font>
      <x:b/>
      <x:sz val="12"/>
      <x:color rgb="FF173A43"/>
      <x:name val="Aptos Display"/>
    </x:font>
    <x:font>
      <x:b/>
      <x:sz val="10"/>
      <x:color rgb="FFFFFFFF"/>
      <x:name val="Aptos"/>
    </x:font>
    <x:font>
      <x:sz val="9"/>
      <x:color rgb="FF203337"/>
      <x:name val="Aptos"/>
    </x:font>
    <x:font>
      <x:b/>
      <x:sz val="9"/>
      <x:color rgb="FF173A43"/>
      <x:name val="Aptos"/>
    </x:font>
    <x:font>
      <x:sz val="8"/>
      <x:color rgb="FF0F6670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A43"/>
      </x:patternFill>
    </x:fill>
    <x:fill>
      <x:patternFill patternType="solid">
        <x:fgColor rgb="FF0F6670"/>
      </x:patternFill>
    </x:fill>
    <x:fill>
      <x:patternFill patternType="solid">
        <x:fgColor rgb="FFDDEFEA"/>
      </x:patternFill>
    </x:fill>
    <x:fill>
      <x:patternFill patternType="solid">
        <x:fgColor rgb="FFFFFFFF"/>
      </x:patternFill>
    </x:fill>
    <x:fill>
      <x:patternFill patternType="solid">
        <x:fgColor rgb="FF16818A"/>
      </x:patternFill>
    </x:fill>
    <x:fill>
      <x:patternFill patternType="solid">
        <x:fgColor rgb="FFEEF7F4"/>
      </x:patternFill>
    </x:fill>
  </x:fills>
  <x:borders count="5">
    <x:border/>
    <x:border>
      <x:left style="thin">
        <x:color rgb="FFC9D7D6"/>
      </x:left>
      <x:top style="thin">
        <x:color rgb="FFC9D7D6"/>
      </x:top>
      <x:bottom style="thin">
        <x:color rgb="FFC9D7D6"/>
      </x:bottom>
    </x:border>
    <x:border>
      <x:top style="thin">
        <x:color rgb="FFC9D7D6"/>
      </x:top>
      <x:bottom style="thin">
        <x:color rgb="FFC9D7D6"/>
      </x:bottom>
    </x:border>
    <x:border>
      <x:right style="thin">
        <x:color rgb="FFC9D7D6"/>
      </x:right>
      <x:top style="thin">
        <x:color rgb="FFC9D7D6"/>
      </x:top>
      <x:bottom style="thin">
        <x:color rgb="FFC9D7D6"/>
      </x:bottom>
    </x:border>
    <x:border>
      <x:left style="thin">
        <x:color rgb="FFC9D7D6"/>
      </x:left>
      <x:right style="thin">
        <x:color rgb="FFC9D7D6"/>
      </x:right>
      <x:top style="thin">
        <x:color rgb="FFC9D7D6"/>
      </x:top>
      <x:bottom style="thin">
        <x:color rgb="FFC9D7D6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4" xfId="0" applyNumberFormat="1" applyFont="1" applyFill="1" applyBorder="1"/>
    <x:xf numFmtId="0" fontId="5" fillId="6" borderId="4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horizontal="center" wrapText="1"/>
    </x:xf>
    <x:xf numFmtId="0" fontId="5" fillId="6" borderId="4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7" borderId="4" xfId="0" applyNumberFormat="1" applyFont="1" applyFill="1" applyBorder="1" applyAlignment="1">
      <x:alignment vertical="top" wrapText="1"/>
    </x:xf>
    <x:xf numFmtId="0" fontId="7" fillId="7" borderId="4" xfId="0" applyNumberFormat="1" applyFont="1" applyFill="1" applyBorder="1" applyAlignment="1">
      <x:alignment vertical="top" wrapText="1"/>
    </x:xf>
    <x:xf numFmtId="0" fontId="7" fillId="0" borderId="4" xfId="0" applyNumberFormat="1" applyFont="1" applyFill="1" applyBorder="1" applyAlignment="1">
      <x:alignment vertical="top" wrapText="1"/>
    </x:xf>
    <x:xf numFmtId="0" fontId="8" fillId="7" borderId="4" xfId="0" applyNumberFormat="1" applyFont="1" applyFill="1" applyBorder="1" applyAlignment="1">
      <x:alignment vertical="top" wrapText="1"/>
    </x:xf>
    <x:xf numFmtId="0" fontId="8" fillId="0" borderId="4" xfId="0" applyNumberFormat="1" applyFont="1" applyFill="1" applyBorder="1" applyAlignment="1">
      <x:alignment vertical="top" wrapText="1"/>
    </x:xf>
    <x:xf numFmtId="200" fontId="6" fillId="7" borderId="4" xfId="0" applyNumberFormat="1" applyFont="1" applyFill="1" applyBorder="1" applyAlignment="1">
      <x:alignment vertical="top" wrapText="1"/>
    </x:xf>
    <x:xf numFmtId="200" fontId="6" fillId="0" borderId="4" xfId="0" applyNumberFormat="1" applyFont="1" applyFill="1" applyBorder="1" applyAlignment="1">
      <x:alignment vertical="top" wrapText="1"/>
    </x:xf>
    <x:xf numFmtId="201" fontId="6" fillId="7" borderId="4" xfId="0" applyNumberFormat="1" applyFont="1" applyFill="1" applyBorder="1" applyAlignment="1">
      <x:alignment vertical="top" wrapText="1"/>
    </x:xf>
    <x:xf numFmtId="201" fontId="6" fillId="0" borderId="4" xfId="0" applyNumberFormat="1" applyFont="1" applyFill="1" applyBorder="1" applyAlignment="1">
      <x:alignment vertical="top" wrapText="1"/>
    </x:xf>
    <x:xf numFmtId="202" fontId="6" fillId="7" borderId="4" xfId="0" applyNumberFormat="1" applyFont="1" applyFill="1" applyBorder="1" applyAlignment="1">
      <x:alignment vertical="top" wrapText="1"/>
    </x:xf>
    <x:xf numFmtId="202" fontId="6" fillId="0" borderId="4" xfId="0" applyNumberFormat="1" applyFont="1" applyFill="1" applyBorder="1" applyAlignment="1">
      <x:alignment vertical="top" wrapText="1"/>
    </x:xf>
    <x:xf numFmtId="203" fontId="6" fillId="7" borderId="4" xfId="0" applyNumberFormat="1" applyFont="1" applyFill="1" applyBorder="1" applyAlignment="1">
      <x:alignment vertical="top" wrapText="1"/>
    </x:xf>
    <x:xf numFmtId="203" fontId="6" fillId="0" borderId="4" xfId="0" applyNumberFormat="1" applyFont="1" applyFill="1" applyBorder="1" applyAlignment="1">
      <x:alignment vertical="top" wrapText="1"/>
    </x:xf>
    <x:xf numFmtId="204" fontId="6" fillId="7" borderId="4" xfId="0" applyNumberFormat="1" applyFont="1" applyFill="1" applyBorder="1" applyAlignment="1">
      <x:alignment vertical="top" wrapText="1"/>
    </x:xf>
    <x:xf numFmtId="204" fontId="6" fillId="0" borderId="4" xfId="0" applyNumberFormat="1" applyFont="1" applyFill="1" applyBorder="1" applyAlignment="1">
      <x:alignment vertical="top" wrapText="1"/>
    </x:xf>
    <x:xf numFmtId="205" fontId="6" fillId="7" borderId="4" xfId="0" applyNumberFormat="1" applyFont="1" applyFill="1" applyBorder="1" applyAlignment="1">
      <x:alignment vertical="top" wrapText="1"/>
    </x:xf>
    <x:xf numFmtId="205" fontId="6" fillId="0" borderId="4" xfId="0" applyNumberFormat="1" applyFont="1" applyFill="1" applyBorder="1" applyAlignment="1">
      <x:alignment vertical="top" wrapText="1"/>
    </x:xf>
    <x:xf numFmtId="206" fontId="6" fillId="7" borderId="4" xfId="0" applyNumberFormat="1" applyFont="1" applyFill="1" applyBorder="1" applyAlignment="1">
      <x:alignment vertical="top" wrapText="1"/>
    </x:xf>
    <x:xf numFmtId="206" fontId="6" fillId="0" borderId="4" xfId="0" applyNumberFormat="1" applyFont="1" applyFill="1" applyBorder="1" applyAlignment="1">
      <x:alignment vertical="top" wrapText="1"/>
    </x:xf>
    <x:xf numFmtId="207" fontId="6" fillId="7" borderId="4" xfId="0" applyNumberFormat="1" applyFont="1" applyFill="1" applyBorder="1" applyAlignment="1">
      <x:alignment vertical="top" wrapText="1"/>
    </x:xf>
    <x:xf numFmtId="207" fontId="6" fillId="0" borderId="4" xfId="0" applyNumberFormat="1" applyFont="1" applyFill="1" applyBorder="1" applyAlignment="1">
      <x:alignment vertical="top" wrapText="1"/>
    </x:xf>
    <x:xf numFmtId="208" fontId="6" fillId="7" borderId="4" xfId="0" applyNumberFormat="1" applyFont="1" applyFill="1" applyBorder="1" applyAlignment="1">
      <x:alignment vertical="top" wrapText="1"/>
    </x:xf>
    <x:xf numFmtId="208" fontId="6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8f9d57a9a4294" /><Relationship Type="http://schemas.openxmlformats.org/officeDocument/2006/relationships/theme" Target="/xl/theme/theme1.xml" Id="R58c4504fed374b77" /><Relationship Type="http://schemas.openxmlformats.org/officeDocument/2006/relationships/sharedStrings" Target="/xl/sharedStrings.xml" Id="R9b2c769dcac64855" /><Relationship Type="http://schemas.openxmlformats.org/officeDocument/2006/relationships/worksheet" Target="/xl/worksheets/sheet1.xml" Id="Rcd16a4c7f39d4e19" /><Relationship Type="http://schemas.openxmlformats.org/officeDocument/2006/relationships/worksheet" Target="/xl/worksheets/sheet2.xml" Id="R4bf1bf8b28924835" /><Relationship Type="http://schemas.openxmlformats.org/officeDocument/2006/relationships/worksheet" Target="/xl/worksheets/sheet3.xml" Id="R59db27f2858f4290" /><Relationship Type="http://schemas.openxmlformats.org/officeDocument/2006/relationships/worksheet" Target="/xl/worksheets/sheet4.xml" Id="Re3a8805affc447cc" /><Relationship Type="http://schemas.openxmlformats.org/officeDocument/2006/relationships/worksheet" Target="/xl/worksheets/sheet5.xml" Id="Rd79b3e4862684480" /><Relationship Type="http://schemas.openxmlformats.org/officeDocument/2006/relationships/worksheet" Target="/xl/worksheets/sheet6.xml" Id="Rd9722bf8ecde4dca" /><Relationship Type="http://schemas.openxmlformats.org/officeDocument/2006/relationships/worksheet" Target="/xl/worksheets/sheet7.xml" Id="Rb07b29c9ac8f417a" /><Relationship Type="http://schemas.openxmlformats.org/officeDocument/2006/relationships/worksheet" Target="/xl/worksheets/sheet8.xml" Id="R97b85c00704542a3" /><Relationship Type="http://schemas.openxmlformats.org/officeDocument/2006/relationships/worksheet" Target="/xl/worksheets/sheet9.xml" Id="R81ba599e05b94858" /><Relationship Type="http://schemas.openxmlformats.org/officeDocument/2006/relationships/worksheet" Target="/xl/worksheets/sheet10.xml" Id="R478cfd6d1ef8473b" /><Relationship Type="http://schemas.openxmlformats.org/officeDocument/2006/relationships/worksheet" Target="/xl/worksheets/sheet11.xml" Id="R08eb1da3de2b40a4" /><Relationship Type="http://schemas.openxmlformats.org/officeDocument/2006/relationships/worksheet" Target="/xl/worksheets/sheet12.xml" Id="R591c9eb0ed864356" /><Relationship Type="http://schemas.openxmlformats.org/officeDocument/2006/relationships/worksheet" Target="/xl/worksheets/sheet13.xml" Id="R6cae5cf6e67846ce" /><Relationship Type="http://schemas.openxmlformats.org/officeDocument/2006/relationships/worksheet" Target="/xl/worksheets/sheet14.xml" Id="Rca01da45680f4534" /><Relationship Type="http://schemas.openxmlformats.org/officeDocument/2006/relationships/worksheet" Target="/xl/worksheets/sheet15.xml" Id="Ra9d2f5a6e3264c96" /><Relationship Type="http://schemas.openxmlformats.org/officeDocument/2006/relationships/worksheet" Target="/xl/worksheets/sheet16.xml" Id="R13615e7a58de4f91" /><Relationship Type="http://schemas.openxmlformats.org/officeDocument/2006/relationships/worksheet" Target="/xl/worksheets/sheet17.xml" Id="R99cbdeeb5d90489e" /><Relationship Type="http://schemas.openxmlformats.org/officeDocument/2006/relationships/worksheet" Target="/xl/worksheets/sheet18.xml" Id="Rcdb08ae7df4c4057" /><Relationship Type="http://schemas.openxmlformats.org/officeDocument/2006/relationships/worksheet" Target="/xl/worksheets/sheet19.xml" Id="R0d452ea933704d20" /><Relationship Type="http://schemas.openxmlformats.org/officeDocument/2006/relationships/worksheet" Target="/xl/worksheets/sheet20.xml" Id="R2d643bfb52424aad" /><Relationship Type="http://schemas.openxmlformats.org/officeDocument/2006/relationships/worksheet" Target="/xl/worksheets/sheet21.xml" Id="Rd70c28818fa94671" /><Relationship Type="http://schemas.openxmlformats.org/officeDocument/2006/relationships/worksheet" Target="/xl/worksheets/sheet22.xml" Id="R3247778410e644b4" /><Relationship Type="http://schemas.openxmlformats.org/officeDocument/2006/relationships/worksheet" Target="/xl/worksheets/sheet23.xml" Id="Rc7e8a06943194451" /><Relationship Type="http://schemas.openxmlformats.org/officeDocument/2006/relationships/worksheet" Target="/xl/worksheets/sheet24.xml" Id="Redd9984ad76240d4" /><Relationship Type="http://schemas.openxmlformats.org/officeDocument/2006/relationships/worksheet" Target="/xl/worksheets/sheet25.xml" Id="R443b6159d0354d0c" /><Relationship Type="http://schemas.openxmlformats.org/officeDocument/2006/relationships/worksheet" Target="/xl/worksheets/sheet26.xml" Id="Rd98cad17e7444a65" /><Relationship Type="http://schemas.openxmlformats.org/officeDocument/2006/relationships/worksheet" Target="/xl/worksheets/sheet27.xml" Id="Rae569eeedb6e4ce7" /><Relationship Type="http://schemas.openxmlformats.org/officeDocument/2006/relationships/worksheet" Target="/xl/worksheets/sheet28.xml" Id="R6a5cb8ce02654a49" /><Relationship Type="http://schemas.openxmlformats.org/officeDocument/2006/relationships/worksheet" Target="/xl/worksheets/sheet29.xml" Id="Rfc6b7ab4c4424156" /><Relationship Type="http://schemas.openxmlformats.org/officeDocument/2006/relationships/worksheet" Target="/xl/worksheets/sheet30.xml" Id="R3d062348d6034d0d" /><Relationship Type="http://schemas.openxmlformats.org/officeDocument/2006/relationships/worksheet" Target="/xl/worksheets/sheet31.xml" Id="Rb1737cf6b9d341c1" /><Relationship Type="http://schemas.openxmlformats.org/officeDocument/2006/relationships/worksheet" Target="/xl/worksheets/sheet32.xml" Id="Ra850cb8ce7494a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4" t="str">
        <x:v>GALANZU · Data Pack RECERCA 01</x:v>
      </x:c>
      <x:c r="B1" s="4"/>
      <x:c r="C1" s="4"/>
      <x:c r="D1" s="4"/>
      <x:c r="E1" s="4"/>
      <x:c r="F1" s="4"/>
      <x:c r="G1" s="4"/>
      <x:c r="H1" s="4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Edición científica de publicación · fecha de corte 24/08/2026 · datos observados, derivados y controles de inferencia</x:v>
      </x:c>
      <x:c r="B2" s="8"/>
      <x:c r="C2" s="8"/>
      <x:c r="D2" s="8"/>
      <x:c r="E2" s="8"/>
      <x:c r="F2" s="8"/>
      <x:c r="G2" s="8"/>
      <x:c r="H2" s="8"/>
    </x:row>
    <x:row r="3">
      <x:c r="A3"/>
    </x:row>
    <x:row r="4" ht="25" customHeight="1">
      <x:c r="A4" s="14" t="str">
        <x:v>Qué contiene</x:v>
      </x:c>
      <x:c r="B4" s="15"/>
      <x:c r="C4" s="15"/>
      <x:c r="D4" s="15"/>
      <x:c r="E4" s="15"/>
      <x:c r="F4" s="15"/>
      <x:c r="G4" s="15"/>
      <x:c r="H4" s="16"/>
    </x:row>
    <x:row r="5" ht="57" customHeight="1">
      <x:c r="A5" s="25" t="str">
        <x:v>El Data Pack reúne las tablas que sustentan RECERCA 01: presión humana, turismo, población, agua, residuos, biodiversidad, gobernanza e intervenciones. Cada hoja conserva la unidad, el universo, la fuente y la cautela necesaria para su lectura.</x:v>
      </x:c>
      <x:c r="B5" s="26"/>
      <x:c r="C5" s="26"/>
      <x:c r="D5" s="26"/>
      <x:c r="E5" s="26"/>
      <x:c r="F5" s="26"/>
      <x:c r="G5" s="26"/>
      <x:c r="H5" s="27"/>
    </x:row>
    <x:row r="6">
      <x:c r="A6"/>
    </x:row>
    <x:row r="7" ht="25" customHeight="1">
      <x:c r="A7" s="14" t="str">
        <x:v>Regla de integridad</x:v>
      </x:c>
      <x:c r="B7" s="15"/>
      <x:c r="C7" s="15"/>
      <x:c r="D7" s="15"/>
      <x:c r="E7" s="15"/>
      <x:c r="F7" s="15"/>
      <x:c r="G7" s="15"/>
      <x:c r="H7" s="16"/>
    </x:row>
    <x:row r="8" ht="35" customHeight="1">
      <x:c r="A8" s="25" t="str">
        <x:v>Un dato no recuperado permanece ausente; una causalidad no demostrada no se completa mediante narrativa.</x:v>
      </x:c>
      <x:c r="B8" s="26"/>
      <x:c r="C8" s="26"/>
      <x:c r="D8" s="26"/>
      <x:c r="E8" s="26"/>
      <x:c r="F8" s="26"/>
      <x:c r="G8" s="26"/>
      <x:c r="H8" s="27"/>
    </x:row>
    <x:row r="9" ht="46" customHeight="1">
      <x:c r="A9" s="25" t="str">
        <x:v>Una celda vacía del panel de residuos significa dato pendiente, no cero. Una mejora descriptiva no se denomina impacto causal si el diseño no lo permite.</x:v>
      </x:c>
      <x:c r="B9" s="26"/>
      <x:c r="C9" s="26"/>
      <x:c r="D9" s="26"/>
      <x:c r="E9" s="26"/>
      <x:c r="F9" s="26"/>
      <x:c r="G9" s="26"/>
      <x:c r="H9" s="27"/>
    </x:row>
    <x:row r="10">
      <x:c r="A10"/>
    </x:row>
    <x:row r="11" ht="25" customHeight="1">
      <x:c r="A11" s="14" t="str">
        <x:v>Cómo citar</x:v>
      </x:c>
      <x:c r="B11" s="15"/>
      <x:c r="C11" s="15"/>
      <x:c r="D11" s="15"/>
      <x:c r="E11" s="15"/>
      <x:c r="F11" s="15"/>
      <x:c r="G11" s="15"/>
      <x:c r="H11" s="16"/>
    </x:row>
    <x:row r="12" ht="46" customHeight="1">
      <x:c r="A12" s="25" t="str">
        <x:v>GALANZU (2026). RECERCA 01: Menorca bajo presión (2018-2025). Data Pack. Fecha de corte de la evidencia: 24 de agosto de 2026.</x:v>
      </x:c>
      <x:c r="B12" s="26"/>
      <x:c r="C12" s="26"/>
      <x:c r="D12" s="26"/>
      <x:c r="E12" s="26"/>
      <x:c r="F12" s="26"/>
      <x:c r="G12" s="26"/>
      <x:c r="H12" s="27"/>
    </x:row>
    <x:row r="13">
      <x:c r="A13"/>
    </x:row>
    <x:row r="14" ht="25" customHeight="1">
      <x:c r="A14" s="14" t="str">
        <x:v>Productos relacionados</x:v>
      </x:c>
      <x:c r="B14" s="15"/>
      <x:c r="C14" s="15"/>
      <x:c r="D14" s="15"/>
      <x:c r="E14" s="15"/>
      <x:c r="F14" s="15"/>
      <x:c r="G14" s="15"/>
      <x:c r="H14" s="16"/>
    </x:row>
    <x:row r="15" ht="35" customHeight="1">
      <x:c r="A15" s="25" t="str">
        <x:v>Informe PDF: GALANZU_RECERCA_01_Menorca_Bajo_Presion_2018-2025.pdf</x:v>
      </x:c>
      <x:c r="B15" s="26"/>
      <x:c r="C15" s="26"/>
      <x:c r="D15" s="26"/>
      <x:c r="E15" s="26"/>
      <x:c r="F15" s="26"/>
      <x:c r="G15" s="26"/>
      <x:c r="H15" s="27"/>
    </x:row>
    <x:row r="16" ht="35" customHeight="1">
      <x:c r="A16" s="25" t="str">
        <x:v>Catálogo: GALANZU_Data_Catalog_RECERCA01.xlsx</x:v>
      </x:c>
      <x:c r="B16" s="26"/>
      <x:c r="C16" s="26"/>
      <x:c r="D16" s="26"/>
      <x:c r="E16" s="26"/>
      <x:c r="F16" s="26"/>
      <x:c r="G16" s="26"/>
      <x:c r="H16" s="27"/>
    </x:row>
  </x:sheetData>
  <x:mergeCells>
    <x:mergeCell ref="A1:H1"/>
    <x:mergeCell ref="A2:H2"/>
    <x:mergeCell ref="A4:H4"/>
    <x:mergeCell ref="A5:H5"/>
    <x:mergeCell ref="A7:H7"/>
    <x:mergeCell ref="A8:H8"/>
    <x:mergeCell ref="A9:H9"/>
    <x:mergeCell ref="A11:H11"/>
    <x:mergeCell ref="A12:H12"/>
    <x:mergeCell ref="A14:H14"/>
    <x:mergeCell ref="A15:H15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22" hidden="0" customWidth="1"/>
    <x:col min="4" max="4" width="22" hidden="0" customWidth="1"/>
    <x:col min="5" max="5" width="24" hidden="0" customWidth="1"/>
    <x:col min="6" max="6" width="54" hidden="0" customWidth="1"/>
  </x:cols>
  <x:sheetData>
    <x:row r="1" ht="32" customHeight="1">
      <x:c r="A1" s="4" t="str">
        <x:v>Síntesis cuantitativa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Indicadores centrales y límites de lectura; los cálculos detallados están enlazados en las hojas temáticas.</x:v>
      </x:c>
      <x:c r="B2" s="8"/>
      <x:c r="C2" s="8"/>
      <x:c r="D2" s="8"/>
      <x:c r="E2" s="8"/>
      <x:c r="F2" s="8"/>
    </x:row>
    <x:row r="4" ht="30" customHeight="1">
      <x:c r="A4" s="33" t="str">
        <x:v>Eje</x:v>
      </x:c>
      <x:c r="B4" s="33" t="str">
        <x:v>Indicador</x:v>
      </x:c>
      <x:c r="C4" s="33" t="str">
        <x:v>Valor</x:v>
      </x:c>
      <x:c r="D4" s="33" t="str">
        <x:v>Periodo</x:v>
      </x:c>
      <x:c r="E4" s="33" t="str">
        <x:v>Nivel</x:v>
      </x:c>
      <x:c r="F4" s="33" t="str">
        <x:v>Límite</x:v>
      </x:c>
    </x:row>
    <x:row r="5" ht="20" customHeight="1">
      <x:c r="A5" s="38" t="str">
        <x:v>Presión</x:v>
      </x:c>
      <x:c r="B5" s="38" t="str">
        <x:v>IPH medio</x:v>
      </x:c>
      <x:c r="C5" s="38" t="str">
        <x:v>+7,6%</x:v>
      </x:c>
      <x:c r="D5" s="38" t="str">
        <x:v>2018-2025</x:v>
      </x:c>
      <x:c r="E5" s="39" t="str">
        <x:v>DERIVADO</x:v>
      </x:c>
      <x:c r="F5" s="38" t="str">
        <x:v>2025 provisional</x:v>
      </x:c>
    </x:row>
    <x:row r="6" ht="20" customHeight="1">
      <x:c r="A6" s="37" t="str">
        <x:v>Turismo</x:v>
      </x:c>
      <x:c r="B6" s="37" t="str">
        <x:v>Turistas</x:v>
      </x:c>
      <x:c r="C6" s="37" t="str">
        <x:v>+22,8%</x:v>
      </x:c>
      <x:c r="D6" s="37" t="str">
        <x:v>2018-2025</x:v>
      </x:c>
      <x:c r="E6" s="40" t="str">
        <x:v>DERIVADO</x:v>
      </x:c>
      <x:c r="F6" s="37" t="str">
        <x:v>Vintage FRONTUR v1.28</x:v>
      </x:c>
    </x:row>
    <x:row r="7" ht="20" customHeight="1">
      <x:c r="A7" s="38" t="str">
        <x:v>Turismo</x:v>
      </x:c>
      <x:c r="B7" s="38" t="str">
        <x:v>Gasto nominal / real</x:v>
      </x:c>
      <x:c r="C7" s="38" t="str">
        <x:v>+42,4% / +15,3%</x:v>
      </x:c>
      <x:c r="D7" s="38" t="str">
        <x:v>2018-2025</x:v>
      </x:c>
      <x:c r="E7" s="39" t="str">
        <x:v>DERIVADO</x:v>
      </x:c>
      <x:c r="F7" s="38" t="str">
        <x:v>IPC Illes Balears 2025=100</x:v>
      </x:c>
    </x:row>
    <x:row r="8" ht="20" customHeight="1">
      <x:c r="A8" s="37" t="str">
        <x:v>Turismo</x:v>
      </x:c>
      <x:c r="B8" s="37" t="str">
        <x:v>Estancia implícita</x:v>
      </x:c>
      <x:c r="C8" s="37" t="str">
        <x:v>-13,3%</x:v>
      </x:c>
      <x:c r="D8" s="37" t="str">
        <x:v>2018-2025</x:v>
      </x:c>
      <x:c r="E8" s="40" t="str">
        <x:v>DERIVADO</x:v>
      </x:c>
      <x:c r="F8" s="37" t="str">
        <x:v>Razón EGATUR, no estancia observada</x:v>
      </x:c>
    </x:row>
    <x:row r="9" ht="20" customHeight="1">
      <x:c r="A9" s="38" t="str">
        <x:v>Población</x:v>
      </x:c>
      <x:c r="B9" s="38" t="str">
        <x:v>Censo anual</x:v>
      </x:c>
      <x:c r="C9" s="38" t="str">
        <x:v>+6,3%</x:v>
      </x:c>
      <x:c r="D9" s="38" t="str">
        <x:v>2021-2025</x:v>
      </x:c>
      <x:c r="E9" s="39" t="str">
        <x:v>DERIVADO</x:v>
      </x:c>
      <x:c r="F9" s="38" t="str">
        <x:v>No empalmar con Cifras</x:v>
      </x:c>
    </x:row>
    <x:row r="10" ht="20" customHeight="1">
      <x:c r="A10" s="37" t="str">
        <x:v>Agua</x:v>
      </x:c>
      <x:c r="B10" s="37" t="str">
        <x:v>Suministro / consumo</x:v>
      </x:c>
      <x:c r="C10" s="37" t="str">
        <x:v>+7,6% / +6,4%</x:v>
      </x:c>
      <x:c r="D10" s="37" t="str">
        <x:v>2018-2024</x:v>
      </x:c>
      <x:c r="E10" s="40" t="str">
        <x:v>DERIVADO</x:v>
      </x:c>
      <x:c r="F10" s="37" t="str">
        <x:v>Serie insular; sin 2025</x:v>
      </x:c>
    </x:row>
    <x:row r="11" ht="20" customHeight="1">
      <x:c r="A11" s="38" t="str">
        <x:v>Residuos</x:v>
      </x:c>
      <x:c r="B11" s="38" t="str">
        <x:v>Cobertura panel</x:v>
      </x:c>
      <x:c r="C11" s="38" t="str">
        <x:v>210/288</x:v>
      </x:c>
      <x:c r="D11" s="38" t="str">
        <x:v>2022-2024</x:v>
      </x:c>
      <x:c r="E11" s="39" t="str">
        <x:v>QA</x:v>
      </x:c>
      <x:c r="F11" s="38" t="str">
        <x:v>78 filas pendientes</x:v>
      </x:c>
    </x:row>
    <x:row r="12" ht="20" customHeight="1">
      <x:c r="A12" s="37" t="str">
        <x:v>PaP</x:v>
      </x:c>
      <x:c r="B12" s="37" t="str">
        <x:v>Maó / Es Castell</x:v>
      </x:c>
      <x:c r="C12" s="37" t="str">
        <x:v>+15,4 / +42,1 p.p.</x:v>
      </x:c>
      <x:c r="D12" s="37" t="str">
        <x:v>ene-sep 2023-2024</x:v>
      </x:c>
      <x:c r="E12" s="40" t="str">
        <x:v>ASOCIACIÓN</x:v>
      </x:c>
      <x:c r="F12" s="37" t="str">
        <x:v>No causal final</x:v>
      </x:c>
    </x:row>
    <x:row r="13" ht="20" customHeight="1">
      <x:c r="A13" s="38" t="str">
        <x:v>Illa</x:v>
      </x:c>
      <x:c r="B13" s="38" t="str">
        <x:v>Abundancia / biomasa</x:v>
      </x:c>
      <x:c r="C13" s="38" t="str">
        <x:v>+96% / +161%</x:v>
      </x:c>
      <x:c r="D13" s="38" t="str">
        <x:v>2018-2024</x:v>
      </x:c>
      <x:c r="E13" s="39" t="str">
        <x:v>CUASIEXPERIMENTAL</x:v>
      </x:c>
      <x:c r="F13" s="38" t="str">
        <x:v>Estrato superficial</x:v>
      </x:c>
    </x:row>
    <x:row r="14" ht="20" customHeight="1">
      <x:c r="A14" s="37" t="str">
        <x:v>PescArt</x:v>
      </x:c>
      <x:c r="B14" s="37" t="str">
        <x:v>Recogido</x:v>
      </x:c>
      <x:c r="C14" s="37" t="str">
        <x:v>5.890 kg</x:v>
      </x:c>
      <x:c r="D14" s="37" t="str">
        <x:v>2025</x:v>
      </x:c>
      <x:c r="E14" s="40" t="str">
        <x:v>OUTPUT</x:v>
      </x:c>
      <x:c r="F14" s="37" t="str">
        <x:v>Destino divergente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74" hidden="0" customWidth="1"/>
    <x:col min="3" max="3" width="28" hidden="0" customWidth="1"/>
    <x:col min="4" max="4" width="24" hidden="0" customWidth="1"/>
    <x:col min="5" max="5" width="64" hidden="0" customWidth="1"/>
    <x:col min="6" max="6" width="26" hidden="0" customWidth="1"/>
  </x:cols>
  <x:sheetData>
    <x:row r="1" ht="32" customHeight="1">
      <x:c r="A1" s="4" t="str">
        <x:v>Registro de afirmaciones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Cada afirmación publicable se vincula a evidencia, nivel inferencial y cautela.</x:v>
      </x:c>
      <x:c r="B2" s="8"/>
      <x:c r="C2" s="8"/>
      <x:c r="D2" s="8"/>
      <x:c r="E2" s="8"/>
      <x:c r="F2" s="8"/>
    </x:row>
    <x:row r="4" ht="30" customHeight="1">
      <x:c r="A4" s="33" t="str">
        <x:v>ID</x:v>
      </x:c>
      <x:c r="B4" s="33" t="str">
        <x:v>Afirmación</x:v>
      </x:c>
      <x:c r="C4" s="33" t="str">
        <x:v>Nivel</x:v>
      </x:c>
      <x:c r="D4" s="33" t="str">
        <x:v>Hoja</x:v>
      </x:c>
      <x:c r="E4" s="33" t="str">
        <x:v>Cautela</x:v>
      </x:c>
      <x:c r="F4" s="33" t="str">
        <x:v>Estado</x:v>
      </x:c>
    </x:row>
    <x:row r="5" ht="20" customHeight="1">
      <x:c r="A5" s="38" t="str">
        <x:v>C01</x:v>
      </x:c>
      <x:c r="B5" s="38" t="str">
        <x:v>La media anual del IPH aumenta un 7,6% entre 2018 y 2025.</x:v>
      </x:c>
      <x:c r="C5" s="39" t="str">
        <x:v>DERIVADO</x:v>
      </x:c>
      <x:c r="D5" s="38" t="str">
        <x:v>IPH_Anual</x:v>
      </x:c>
      <x:c r="E5" s="38" t="str">
        <x:v>2025 provisional; media simple de las 12 medias mensuales</x:v>
      </x:c>
      <x:c r="F5" s="39" t="str">
        <x:v>ADMISIBLE</x:v>
      </x:c>
    </x:row>
    <x:row r="6" ht="20" customHeight="1">
      <x:c r="A6" s="37" t="str">
        <x:v>C02</x:v>
      </x:c>
      <x:c r="B6" s="37" t="str">
        <x:v>Los turistas registrados por FRONTUR con destino Menorca aumentan un 22,8% entre 2018 y 2025.</x:v>
      </x:c>
      <x:c r="C6" s="40" t="str">
        <x:v>DERIVADO</x:v>
      </x:c>
      <x:c r="D6" s="37" t="str">
        <x:v>Turismo_Anual</x:v>
      </x:c>
      <x:c r="E6" s="37" t="str">
        <x:v>Cubo FRONTUR v1.28; conservar la definición y el universo de la operación</x:v>
      </x:c>
      <x:c r="F6" s="40" t="str">
        <x:v>ADMISIBLE</x:v>
      </x:c>
    </x:row>
    <x:row r="7" ht="20" customHeight="1">
      <x:c r="A7" s="38" t="str">
        <x:v>C03</x:v>
      </x:c>
      <x:c r="B7" s="38" t="str">
        <x:v>El gasto turístico nominal crece un 42,4% y el gasto real en euros de 2025 un 15,3%.</x:v>
      </x:c>
      <x:c r="C7" s="39" t="str">
        <x:v>DERIVADO</x:v>
      </x:c>
      <x:c r="D7" s="38" t="str">
        <x:v>Gasto_Real</x:v>
      </x:c>
      <x:c r="E7" s="38" t="str">
        <x:v>Deflactor IPC general de Illes Balears; 2025 provisional</x:v>
      </x:c>
      <x:c r="F7" s="39" t="str">
        <x:v>ADMISIBLE</x:v>
      </x:c>
    </x:row>
    <x:row r="8" ht="20" customHeight="1">
      <x:c r="A8" s="37" t="str">
        <x:v>C04</x:v>
      </x:c>
      <x:c r="B8" s="37" t="str">
        <x:v>La estancia implícita desciende un 13,3% y el gasto real por turista un 6,2%.</x:v>
      </x:c>
      <x:c r="C8" s="40" t="str">
        <x:v>DERIVADO</x:v>
      </x:c>
      <x:c r="D8" s="37" t="str">
        <x:v>Gasto_Real</x:v>
      </x:c>
      <x:c r="E8" s="37" t="str">
        <x:v>Estancia inferida de dos razones EGATUR; no sustituye estancia observada</x:v>
      </x:c>
      <x:c r="F8" s="40" t="str">
        <x:v>ADMISIBLE CON CAUTELA</x:v>
      </x:c>
    </x:row>
    <x:row r="9" ht="20" customHeight="1">
      <x:c r="A9" s="38" t="str">
        <x:v>C05</x:v>
      </x:c>
      <x:c r="B9" s="38" t="str">
        <x:v>El Censo anual registra +6,3% de población residente entre 2021 y 2025.</x:v>
      </x:c>
      <x:c r="C9" s="39" t="str">
        <x:v>DERIVADO</x:v>
      </x:c>
      <x:c r="D9" s="38" t="str">
        <x:v>Poblacion</x:v>
      </x:c>
      <x:c r="E9" s="38" t="str">
        <x:v>Cambio dentro de la misma operación; no enlazar con Cifras de Población</x:v>
      </x:c>
      <x:c r="F9" s="39" t="str">
        <x:v>ADMISIBLE</x:v>
      </x:c>
    </x:row>
    <x:row r="10" ht="20" customHeight="1">
      <x:c r="A10" s="37" t="str">
        <x:v>C06</x:v>
      </x:c>
      <x:c r="B10" s="37" t="str">
        <x:v>El agua suministrada aumenta un 7,6% y la consumida un 6,4% entre 2018 y 2024.</x:v>
      </x:c>
      <x:c r="C10" s="40" t="str">
        <x:v>DERIVADO</x:v>
      </x:c>
      <x:c r="D10" s="37" t="str">
        <x:v>Agua_Insular</x:v>
      </x:c>
      <x:c r="E10" s="37" t="str">
        <x:v>Serie insular oficial; no hay extrapolación 2025</x:v>
      </x:c>
      <x:c r="F10" s="40" t="str">
        <x:v>ADMISIBLE</x:v>
      </x:c>
    </x:row>
    <x:row r="11" ht="20" customHeight="1">
      <x:c r="A11" s="38" t="str">
        <x:v>C07</x:v>
      </x:c>
      <x:c r="B11" s="38" t="str">
        <x:v>Las diferencias entre universos de residuos son materiales y cambian de signo.</x:v>
      </x:c>
      <x:c r="C11" s="39" t="str">
        <x:v>OBSERVADO / QA</x:v>
      </x:c>
      <x:c r="D11" s="38" t="str">
        <x:v>Residuos_Anual</x:v>
      </x:c>
      <x:c r="E11" s="38" t="str">
        <x:v>Consorci vs GOIB: +26,0% en 2021 y -2,7% en 2022</x:v>
      </x:c>
      <x:c r="F11" s="39" t="str">
        <x:v>ADMISIBLE</x:v>
      </x:c>
    </x:row>
    <x:row r="12" ht="20" customHeight="1">
      <x:c r="A12" s="37" t="str">
        <x:v>C08</x:v>
      </x:c>
      <x:c r="B12" s="37" t="str">
        <x:v>El panel estructural contiene 288 municipio-mes, 210 observados y 78 pendientes.</x:v>
      </x:c>
      <x:c r="C12" s="40" t="str">
        <x:v>QA</x:v>
      </x:c>
      <x:c r="D12" s="37" t="str">
        <x:v>Panel_Residuos</x:v>
      </x:c>
      <x:c r="E12" s="37" t="str">
        <x:v>390 valores primarios 5F permanecen ausentes; cero imputaciones</x:v>
      </x:c>
      <x:c r="F12" s="40" t="str">
        <x:v>ADMISIBLE</x:v>
      </x:c>
    </x:row>
    <x:row r="13" ht="20" customHeight="1">
      <x:c r="A13" s="38" t="str">
        <x:v>C09</x:v>
      </x:c>
      <x:c r="B13" s="38" t="str">
        <x:v>Maó mejora 15,4 p.p. y Es Castell 42,1 p.p. en enero-septiembre 2023/2024.</x:v>
      </x:c>
      <x:c r="C13" s="39" t="str">
        <x:v>ASOCIACIÓN DESCRIPTIVA</x:v>
      </x:c>
      <x:c r="D13" s="38" t="str">
        <x:v>Comparativa_PaP</x:v>
      </x:c>
      <x:c r="E13" s="38" t="str">
        <x:v>Compatible con PaP; atribución causal no cerrada</x:v>
      </x:c>
      <x:c r="F13" s="39" t="str">
        <x:v>ADMISIBLE CON CAUTELA</x:v>
      </x:c>
    </x:row>
    <x:row r="14" ht="20" customHeight="1">
      <x:c r="A14" s="37" t="str">
        <x:v>C10</x:v>
      </x:c>
      <x:c r="B14" s="37" t="str">
        <x:v>La reserva superficial de Illa de l'Aire presenta estimaciones técnicas de +96% en abundancia y +161% en biomasa.</x:v>
      </x:c>
      <x:c r="C14" s="40" t="str">
        <x:v>CUASIEXPERIMENTAL</x:v>
      </x:c>
      <x:c r="D14" s="37" t="str">
        <x:v>Illa_Aire</x:v>
      </x:c>
      <x:c r="E14" s="37" t="str">
        <x:v>Estimaciones modelizadas del análisis técnico; no equivalen al cociente simple 2018-2024; estrato superficial</x:v>
      </x:c>
      <x:c r="F14" s="40" t="str">
        <x:v>ADMISIBLE</x:v>
      </x:c>
    </x:row>
    <x:row r="15" ht="20" customHeight="1">
      <x:c r="A15" s="38" t="str">
        <x:v>C11</x:v>
      </x:c>
      <x:c r="B15" s="38" t="str">
        <x:v>La cohorte HoReCa pasa de 3,2% a 52% en el indicador comunicado.</x:v>
      </x:c>
      <x:c r="C15" s="39" t="str">
        <x:v>DESCRIPTIVO</x:v>
      </x:c>
      <x:c r="D15" s="38" t="str">
        <x:v>HoReCa</x:v>
      </x:c>
      <x:c r="E15" s="38" t="str">
        <x:v>N=62; redondeo; sin comparador ni conteos exactos publicados</x:v>
      </x:c>
      <x:c r="F15" s="39" t="str">
        <x:v>ADMISIBLE CON CAUTELA</x:v>
      </x:c>
    </x:row>
    <x:row r="16" ht="20" customHeight="1">
      <x:c r="A16" s="37" t="str">
        <x:v>C12</x:v>
      </x:c>
      <x:c r="B16" s="37" t="str">
        <x:v>PescArt recoge 5.890 kg en 2025, pero no existe una tasa única verificable de destino.</x:v>
      </x:c>
      <x:c r="C16" s="40" t="str">
        <x:v>OBSERVADO / CONFLICTO</x:v>
      </x:c>
      <x:c r="D16" s="37" t="str">
        <x:v>PescArt</x:v>
      </x:c>
      <x:c r="E16" s="37" t="str">
        <x:v>Se conservan 2.818, 2.601 y 1.393 kg según tres publicaciones</x:v>
      </x:c>
      <x:c r="F16" s="40" t="str">
        <x:v>ADMISIBLE</x:v>
      </x:c>
    </x:row>
    <x:row r="17" ht="20" customHeight="1">
      <x:c r="A17" s="38" t="str">
        <x:v>C13</x:v>
      </x:c>
      <x:c r="B17" s="38" t="str">
        <x:v>S'Ullestrar mejora un índice derivado de productividad por vaca un 45,0%.</x:v>
      </x:c>
      <x:c r="C17" s="39" t="str">
        <x:v>DERIVADO / AUTORREPORTE</x:v>
      </x:c>
      <x:c r="D17" s="38" t="str">
        <x:v>Sullestrar</x:v>
      </x:c>
      <x:c r="E17" s="38" t="str">
        <x:v>No demuestra causalidad; certificación/evaluación futura no se da por concluida</x:v>
      </x:c>
      <x:c r="F17" s="39" t="str">
        <x:v>ADMISIBLE CON CAUTELA</x:v>
      </x:c>
    </x:row>
    <x:row r="18" ht="20" customHeight="1">
      <x:c r="A18" s="37" t="str">
        <x:v>C14</x:v>
      </x:c>
      <x:c r="B18" s="37" t="str">
        <x:v>El programa Compromiso 2026 evalúa 16 establecimientos y comunica hasta 672 kg/año potenciales.</x:v>
      </x:c>
      <x:c r="C18" s="40" t="str">
        <x:v>OUTPUT / ESTIMACIÓN</x:v>
      </x:c>
      <x:c r="D18" s="37" t="str">
        <x:v>PFM_Cronologia</x:v>
      </x:c>
      <x:c r="E18" s="37" t="str">
        <x:v>Programa nuevo; reducción máxima estimada, no medición ex post</x:v>
      </x:c>
      <x:c r="F18" s="40" t="str">
        <x:v>ADMISIBLE CON CAUTELA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4" hidden="0" customWidth="1"/>
    <x:col min="3" max="3" width="48" hidden="0" customWidth="1"/>
    <x:col min="4" max="4" width="28" hidden="0" customWidth="1"/>
    <x:col min="5" max="5" width="36" hidden="0" customWidth="1"/>
    <x:col min="6" max="6" width="32" hidden="0" customWidth="1"/>
    <x:col min="7" max="7" width="52" hidden="0" customWidth="1"/>
  </x:cols>
  <x:sheetData>
    <x:row r="1" ht="32" customHeight="1">
      <x:c r="A1" s="4" t="str">
        <x:v>Matriz actor · intervención · resultado · atribución</x:v>
      </x:c>
      <x:c r="B1" s="4"/>
      <x:c r="C1" s="4"/>
      <x:c r="D1" s="4"/>
      <x:c r="E1" s="4"/>
      <x:c r="F1" s="4"/>
      <x:c r="G1" s="4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Arquitectura analítica transversal de RECERCA 01.</x:v>
      </x:c>
      <x:c r="B2" s="8"/>
      <x:c r="C2" s="8"/>
      <x:c r="D2" s="8"/>
      <x:c r="E2" s="8"/>
      <x:c r="F2" s="8"/>
      <x:c r="G2" s="8"/>
    </x:row>
    <x:row r="4" ht="30" customHeight="1">
      <x:c r="A4" s="33" t="str">
        <x:v>Dominio</x:v>
      </x:c>
      <x:c r="B4" s="33" t="str">
        <x:v>Intervención / exposición</x:v>
      </x:c>
      <x:c r="C4" s="33" t="str">
        <x:v>Resultado</x:v>
      </x:c>
      <x:c r="D4" s="33" t="str">
        <x:v>Nivel</x:v>
      </x:c>
      <x:c r="E4" s="33" t="str">
        <x:v>Diseño</x:v>
      </x:c>
      <x:c r="F4" s="33" t="str">
        <x:v>Atribución</x:v>
      </x:c>
      <x:c r="G4" s="33" t="str">
        <x:v>Limitación</x:v>
      </x:c>
    </x:row>
    <x:row r="5" ht="20" customHeight="1">
      <x:c r="A5" s="38" t="str">
        <x:v>Presión territorial</x:v>
      </x:c>
      <x:c r="B5" s="38" t="str">
        <x:v>Turismo / población / presión humana</x:v>
      </x:c>
      <x:c r="C5" s="38" t="str">
        <x:v>Aumento de escala y menor estancia implícita</x:v>
      </x:c>
      <x:c r="D5" s="39" t="str">
        <x:v>OBSERVADO + DERIVADO</x:v>
      </x:c>
      <x:c r="E5" s="38" t="str">
        <x:v>Series oficiales longitudinales</x:v>
      </x:c>
      <x:c r="F5" s="38" t="str">
        <x:v>Sin atribución a MeP</x:v>
      </x:c>
      <x:c r="G5" s="38" t="str">
        <x:v>Operaciones y vintages separados</x:v>
      </x:c>
    </x:row>
    <x:row r="6" ht="20" customHeight="1">
      <x:c r="A6" s="37" t="str">
        <x:v>Agua</x:v>
      </x:c>
      <x:c r="B6" s="37" t="str">
        <x:v>Sistema de abastecimiento</x:v>
      </x:c>
      <x:c r="C6" s="37" t="str">
        <x:v>+7,6% suministro; +6,4% consumo 2018-2024</x:v>
      </x:c>
      <x:c r="D6" s="40" t="str">
        <x:v>OBSERVADO + DERIVADO</x:v>
      </x:c>
      <x:c r="E6" s="37" t="str">
        <x:v>Serie insular anual</x:v>
      </x:c>
      <x:c r="F6" s="37" t="str">
        <x:v>No aplica</x:v>
      </x:c>
      <x:c r="G6" s="37" t="str">
        <x:v>No contabilizada no es sinónimo de fuga</x:v>
      </x:c>
    </x:row>
    <x:row r="7" ht="20" customHeight="1">
      <x:c r="A7" s="38" t="str">
        <x:v>Residuos</x:v>
      </x:c>
      <x:c r="B7" s="38" t="str">
        <x:v>Puerta a puerta</x:v>
      </x:c>
      <x:c r="C7" s="38" t="str">
        <x:v>+15,4 p.p. Maó; +42,1 p.p. Es Castell</x:v>
      </x:c>
      <x:c r="D7" s="39" t="str">
        <x:v>ASOCIACIÓN</x:v>
      </x:c>
      <x:c r="E7" s="38" t="str">
        <x:v>Antes/después descriptivo</x:v>
      </x:c>
      <x:c r="F7" s="38" t="str">
        <x:v>Contribución plausible</x:v>
      </x:c>
      <x:c r="G7" s="38" t="str">
        <x:v>Panel incompleto y despliegue escalonado</x:v>
      </x:c>
    </x:row>
    <x:row r="8" ht="20" customHeight="1">
      <x:c r="A8" s="37" t="str">
        <x:v>Biodiversidad</x:v>
      </x:c>
      <x:c r="B8" s="37" t="str">
        <x:v>Reserva Illa de l'Aire</x:v>
      </x:c>
      <x:c r="C8" s="37" t="str">
        <x:v>+96% abundancia; +161% biomasa</x:v>
      </x:c>
      <x:c r="D8" s="40" t="str">
        <x:v>CUASIEXPERIMENTAL</x:v>
      </x:c>
      <x:c r="E8" s="37" t="str">
        <x:v>Reserva-control con interacción temporal</x:v>
      </x:c>
      <x:c r="F8" s="37" t="str">
        <x:v>Contribución institucional multiactor</x:v>
      </x:c>
      <x:c r="G8" s="37" t="str">
        <x:v>Estrato superficial; no aleatorizado</x:v>
      </x:c>
    </x:row>
    <x:row r="9" ht="20" customHeight="1">
      <x:c r="A9" s="38" t="str">
        <x:v>Gobernanza marina</x:v>
      </x:c>
      <x:c r="B9" s="38" t="str">
        <x:v>Fòrum / regulación de velocidad</x:v>
      </x:c>
      <x:c r="C9" s="38" t="str">
        <x:v>Orden 11/2026 y entrada en vigor</x:v>
      </x:c>
      <x:c r="D9" s="39" t="str">
        <x:v>PROCESS TRACING</x:v>
      </x:c>
      <x:c r="E9" s="38" t="str">
        <x:v>Cadena documental</x:v>
      </x:c>
      <x:c r="F9" s="38" t="str">
        <x:v>Contribución fuerte, no exclusiva</x:v>
      </x:c>
      <x:c r="G9" s="38" t="str">
        <x:v>Decisión pública multiactor</x:v>
      </x:c>
    </x:row>
    <x:row r="10" ht="20" customHeight="1">
      <x:c r="A10" s="37" t="str">
        <x:v>Plásticos</x:v>
      </x:c>
      <x:c r="B10" s="37" t="str">
        <x:v>HoReCa 2023-2025</x:v>
      </x:c>
      <x:c r="C10" s="37" t="str">
        <x:v>3,2% a 52%</x:v>
      </x:c>
      <x:c r="D10" s="40" t="str">
        <x:v>DESCRIPTIVO</x:v>
      </x:c>
      <x:c r="E10" s="37" t="str">
        <x:v>Cohorte sin comparador</x:v>
      </x:c>
      <x:c r="F10" s="37" t="str">
        <x:v>Contribución plausible, no exclusiva</x:v>
      </x:c>
      <x:c r="G10" s="37" t="str">
        <x:v>Porcentajes redondeados</x:v>
      </x:c>
    </x:row>
    <x:row r="11" ht="20" customHeight="1">
      <x:c r="A11" s="38" t="str">
        <x:v>Plásticos</x:v>
      </x:c>
      <x:c r="B11" s="38" t="str">
        <x:v>Compromiso 2026</x:v>
      </x:c>
      <x:c r="C11" s="38" t="str">
        <x:v>11 adhesiones; hasta 672 kg/año</x:v>
      </x:c>
      <x:c r="D11" s="39" t="str">
        <x:v>OUTPUT / ESTIMACIÓN</x:v>
      </x:c>
      <x:c r="E11" s="38" t="str">
        <x:v>Programa nuevo</x:v>
      </x:c>
      <x:c r="F11" s="38" t="str">
        <x:v>Contribución documentada; reducción potencial no observada</x:v>
      </x:c>
      <x:c r="G11" s="38" t="str">
        <x:v>Potencial, no reducción observada</x:v>
      </x:c>
    </x:row>
    <x:row r="12" ht="20" customHeight="1">
      <x:c r="A12" s="37" t="str">
        <x:v>Economía circular</x:v>
      </x:c>
      <x:c r="B12" s="37" t="str">
        <x:v>PescArt</x:v>
      </x:c>
      <x:c r="C12" s="37" t="str">
        <x:v>5.890 kg recogidos</x:v>
      </x:c>
      <x:c r="D12" s="40" t="str">
        <x:v>OUTPUT</x:v>
      </x:c>
      <x:c r="E12" s="37" t="str">
        <x:v>Registro operativo</x:v>
      </x:c>
      <x:c r="F12" s="37" t="str">
        <x:v>Contribución al resultado físico; destino no reconciliado</x:v>
      </x:c>
      <x:c r="G12" s="37" t="str">
        <x:v>Destino posterior divergente</x:v>
      </x:c>
    </x:row>
    <x:row r="13" ht="20" customHeight="1">
      <x:c r="A13" s="38" t="str">
        <x:v>Agricultura</x:v>
      </x:c>
      <x:c r="B13" s="38" t="str">
        <x:v>S'Ullestrar</x:v>
      </x:c>
      <x:c r="C13" s="38" t="str">
        <x:v>+45,0% índice productividad</x:v>
      </x:c>
      <x:c r="D13" s="39" t="str">
        <x:v>AUTORREPORTE / DERIVADO</x:v>
      </x:c>
      <x:c r="E13" s="38" t="str">
        <x:v>Antes/después</x:v>
      </x:c>
      <x:c r="F13" s="38" t="str">
        <x:v>Posible contribución</x:v>
      </x:c>
      <x:c r="G13" s="38" t="str">
        <x:v>No causal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20" hidden="0" customWidth="1"/>
    <x:col min="4" max="4" width="28" hidden="0" customWidth="1"/>
    <x:col min="5" max="5" width="70" hidden="0" customWidth="1"/>
  </x:cols>
  <x:sheetData>
    <x:row r="1" ht="32" customHeight="1">
      <x:c r="A1" s="4" t="str">
        <x:v>Manifest de hojas</x:v>
      </x:c>
      <x:c r="B1" s="4"/>
      <x:c r="C1" s="4"/>
      <x:c r="D1" s="4"/>
      <x:c r="E1" s="4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Mapa de contenidos, granularidad y uso del Data Pack.</x:v>
      </x:c>
      <x:c r="B2" s="8"/>
      <x:c r="C2" s="8"/>
      <x:c r="D2" s="8"/>
      <x:c r="E2" s="8"/>
    </x:row>
    <x:row r="4" ht="30" customHeight="1">
      <x:c r="A4" s="33" t="str">
        <x:v>Hoja</x:v>
      </x:c>
      <x:c r="B4" s="33" t="str">
        <x:v>Dataset</x:v>
      </x:c>
      <x:c r="C4" s="33" t="str">
        <x:v>Granularidad</x:v>
      </x:c>
      <x:c r="D4" s="33" t="str">
        <x:v>Nivel</x:v>
      </x:c>
      <x:c r="E4" s="33" t="str">
        <x:v>Uso</x:v>
      </x:c>
    </x:row>
    <x:row r="5" ht="20" customHeight="1">
      <x:c r="A5" s="38" t="str">
        <x:v>Turismo_Anual; Gasto_Real</x:v>
      </x:c>
      <x:c r="B5" s="38" t="str">
        <x:v>DS-TUR-AN</x:v>
      </x:c>
      <x:c r="C5" s="38" t="str">
        <x:v>año</x:v>
      </x:c>
      <x:c r="D5" s="39" t="str">
        <x:v>OBSERVADO / DERIVADO</x:v>
      </x:c>
      <x:c r="E5" s="38" t="str">
        <x:v>Vintage oficial coherente; no mezclar con cifra OBSAM</x:v>
      </x:c>
    </x:row>
    <x:row r="6" ht="20" customHeight="1">
      <x:c r="A6" s="37" t="str">
        <x:v>IPH_Mensual</x:v>
      </x:c>
      <x:c r="B6" s="37" t="str">
        <x:v>DS-IPH-M</x:v>
      </x:c>
      <x:c r="C6" s="37" t="str">
        <x:v>mes</x:v>
      </x:c>
      <x:c r="D6" s="40" t="str">
        <x:v>OBSERVADO</x:v>
      </x:c>
      <x:c r="E6" s="37" t="str">
        <x:v>2025 provisional</x:v>
      </x:c>
    </x:row>
    <x:row r="7" ht="20" customHeight="1">
      <x:c r="A7" s="38" t="str">
        <x:v>IPH_Anual</x:v>
      </x:c>
      <x:c r="B7" s="38" t="str">
        <x:v>DS-IPH-A</x:v>
      </x:c>
      <x:c r="C7" s="38" t="str">
        <x:v>año</x:v>
      </x:c>
      <x:c r="D7" s="39" t="str">
        <x:v>DERIVADO</x:v>
      </x:c>
      <x:c r="E7" s="38" t="str">
        <x:v>Media simple de 12 medias mensuales</x:v>
      </x:c>
    </x:row>
    <x:row r="8" ht="20" customHeight="1">
      <x:c r="A8" s="37" t="str">
        <x:v>PHD_Contexto</x:v>
      </x:c>
      <x:c r="B8" s="37" t="str">
        <x:v>DS-PHD-C</x:v>
      </x:c>
      <x:c r="C8" s="37" t="str">
        <x:v>periodo-indicador</x:v>
      </x:c>
      <x:c r="D8" s="40" t="str">
        <x:v>OBSERVADO CONTEXTUAL</x:v>
      </x:c>
      <x:c r="E8" s="37" t="str">
        <x:v>No comparable directamente con IPH</x:v>
      </x:c>
    </x:row>
    <x:row r="9" ht="20" customHeight="1">
      <x:c r="A9" s="38" t="str">
        <x:v>Poblacion</x:v>
      </x:c>
      <x:c r="B9" s="38" t="str">
        <x:v>DS-POP</x:v>
      </x:c>
      <x:c r="C9" s="38" t="str">
        <x:v>año-operación</x:v>
      </x:c>
      <x:c r="D9" s="39" t="str">
        <x:v>OBSERVADO</x:v>
      </x:c>
      <x:c r="E9" s="38" t="str">
        <x:v>Dos operaciones; sin empalme</x:v>
      </x:c>
    </x:row>
    <x:row r="10" ht="20" customHeight="1">
      <x:c r="A10" s="37" t="str">
        <x:v>Agua_Insular</x:v>
      </x:c>
      <x:c r="B10" s="37" t="str">
        <x:v>DS-AGU-I</x:v>
      </x:c>
      <x:c r="C10" s="37" t="str">
        <x:v>año</x:v>
      </x:c>
      <x:c r="D10" s="40" t="str">
        <x:v>OBSERVADO</x:v>
      </x:c>
      <x:c r="E10" s="37" t="str">
        <x:v>Agua no contabilizada no equivale solo a fuga física</x:v>
      </x:c>
    </x:row>
    <x:row r="11" ht="20" customHeight="1">
      <x:c r="A11" s="38" t="str">
        <x:v>Agua_Municipal</x:v>
      </x:c>
      <x:c r="B11" s="38" t="str">
        <x:v>DS-AGU-M</x:v>
      </x:c>
      <x:c r="C11" s="38" t="str">
        <x:v>municipio-año</x:v>
      </x:c>
      <x:c r="D11" s="39" t="str">
        <x:v>OBSERVADO / QA</x:v>
      </x:c>
      <x:c r="E11" s="38" t="str">
        <x:v>Suma municipal difiere ligeramente del producto insular</x:v>
      </x:c>
    </x:row>
    <x:row r="12" ht="20" customHeight="1">
      <x:c r="A12" s="37" t="str">
        <x:v>Residuos_Anual</x:v>
      </x:c>
      <x:c r="B12" s="37" t="str">
        <x:v>DS-RES-A</x:v>
      </x:c>
      <x:c r="C12" s="37" t="str">
        <x:v>año-serie</x:v>
      </x:c>
      <x:c r="D12" s="40" t="str">
        <x:v>OBSERVADO</x:v>
      </x:c>
      <x:c r="E12" s="37" t="str">
        <x:v>No fusionar universos</x:v>
      </x:c>
    </x:row>
    <x:row r="13" ht="20" customHeight="1">
      <x:c r="A13" s="38" t="str">
        <x:v>Panel_Residuos</x:v>
      </x:c>
      <x:c r="B13" s="38" t="str">
        <x:v>DS-RES-P</x:v>
      </x:c>
      <x:c r="C13" s="38" t="str">
        <x:v>municipio-mes</x:v>
      </x:c>
      <x:c r="D13" s="39" t="str">
        <x:v>OBSERVADO PARCIAL</x:v>
      </x:c>
      <x:c r="E13" s="38" t="str">
        <x:v>210 observadas; 78 pendientes; 390 celdas 5F ausentes</x:v>
      </x:c>
    </x:row>
    <x:row r="14" ht="20" customHeight="1">
      <x:c r="A14" s="37" t="str">
        <x:v>Comparativa_PaP</x:v>
      </x:c>
      <x:c r="B14" s="37" t="str">
        <x:v>DS-PAP</x:v>
      </x:c>
      <x:c r="C14" s="37" t="str">
        <x:v>municipio-periodo</x:v>
      </x:c>
      <x:c r="D14" s="40" t="str">
        <x:v>ASOCIACIÓN DESCRIPTIVA</x:v>
      </x:c>
      <x:c r="E14" s="37" t="str">
        <x:v>Sin contrafactual cerrado</x:v>
      </x:c>
    </x:row>
    <x:row r="15" ht="20" customHeight="1">
      <x:c r="A15" s="38" t="str">
        <x:v>Illa_Aire</x:v>
      </x:c>
      <x:c r="B15" s="38" t="str">
        <x:v>DS-ILLA</x:v>
      </x:c>
      <x:c r="C15" s="38" t="str">
        <x:v>año-zona</x:v>
      </x:c>
      <x:c r="D15" s="39" t="str">
        <x:v>CUASIEXPERIMENTAL</x:v>
      </x:c>
      <x:c r="E15" s="38" t="str">
        <x:v>No generalizar a profundidad o todas las especies</x:v>
      </x:c>
    </x:row>
    <x:row r="16" ht="20" customHeight="1">
      <x:c r="A16" s="37" t="str">
        <x:v>PFM_Cronologia</x:v>
      </x:c>
      <x:c r="B16" s="37" t="str">
        <x:v>DS-PFM</x:v>
      </x:c>
      <x:c r="C16" s="37" t="str">
        <x:v>periodo-indicador</x:v>
      </x:c>
      <x:c r="D16" s="40" t="str">
        <x:v>MIXTO</x:v>
      </x:c>
      <x:c r="E16" s="37" t="str">
        <x:v>Definiciones y periodos heterogéneos</x:v>
      </x:c>
    </x:row>
    <x:row r="17" ht="20" customHeight="1">
      <x:c r="A17" s="38" t="str">
        <x:v>HoReCa</x:v>
      </x:c>
      <x:c r="B17" s="38" t="str">
        <x:v>DS-HOR</x:v>
      </x:c>
      <x:c r="C17" s="38" t="str">
        <x:v>indicador</x:v>
      </x:c>
      <x:c r="D17" s="39" t="str">
        <x:v>DESCRIPTIVO</x:v>
      </x:c>
      <x:c r="E17" s="38" t="str">
        <x:v>N=62; porcentajes redondeados; sin comparador</x:v>
      </x:c>
    </x:row>
    <x:row r="18" ht="20" customHeight="1">
      <x:c r="A18" s="37" t="str">
        <x:v>PescArt</x:v>
      </x:c>
      <x:c r="B18" s="37" t="str">
        <x:v>DS-PES</x:v>
      </x:c>
      <x:c r="C18" s="37" t="str">
        <x:v>indicador-vintage</x:v>
      </x:c>
      <x:c r="D18" s="40" t="str">
        <x:v>DESCRIPTIVO</x:v>
      </x:c>
      <x:c r="E18" s="37" t="str">
        <x:v>Destino 2025 divergente</x:v>
      </x:c>
    </x:row>
    <x:row r="19" ht="20" customHeight="1">
      <x:c r="A19" s="38" t="str">
        <x:v>Sullestrar</x:v>
      </x:c>
      <x:c r="B19" s="38" t="str">
        <x:v>DS-SUL</x:v>
      </x:c>
      <x:c r="C19" s="38" t="str">
        <x:v>indicador</x:v>
      </x:c>
      <x:c r="D19" s="39" t="str">
        <x:v>AUTORREPORTE / DERIVADO</x:v>
      </x:c>
      <x:c r="E19" s="38" t="str">
        <x:v>Cambios productivos documentados; sin inferencia causal exclusiva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3" max="3" width="40" hidden="0" customWidth="1"/>
    <x:col min="4" max="4" width="24" hidden="0" customWidth="1"/>
    <x:col min="5" max="5" width="56" hidden="0" customWidth="1"/>
  </x:cols>
  <x:sheetData>
    <x:row r="1" ht="32" customHeight="1">
      <x:c r="A1" s="4" t="str">
        <x:v>Controles y decisiones de calidad</x:v>
      </x:c>
      <x:c r="B1" s="4"/>
      <x:c r="C1" s="4"/>
      <x:c r="D1" s="4"/>
      <x:c r="E1" s="4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Decisiones que impiden mezclar operaciones, universos o niveles de inferencia.</x:v>
      </x:c>
      <x:c r="B2" s="8"/>
      <x:c r="C2" s="8"/>
      <x:c r="D2" s="8"/>
      <x:c r="E2" s="8"/>
    </x:row>
    <x:row r="4" ht="30" customHeight="1">
      <x:c r="A4" s="33" t="str">
        <x:v>Objeto</x:v>
      </x:c>
      <x:c r="B4" s="33" t="str">
        <x:v>Prueba / decisión</x:v>
      </x:c>
      <x:c r="C4" s="33" t="str">
        <x:v>Resultado</x:v>
      </x:c>
      <x:c r="D4" s="33" t="str">
        <x:v>Estado</x:v>
      </x:c>
      <x:c r="E4" s="33" t="str">
        <x:v>Regla de uso</x:v>
      </x:c>
    </x:row>
    <x:row r="5" ht="20" customHeight="1">
      <x:c r="A5" s="38" t="str">
        <x:v>Turismo</x:v>
      </x:c>
      <x:c r="B5" s="38" t="str">
        <x:v>Recuperación de cubos actuales</x:v>
      </x:c>
      <x:c r="C5" s="38" t="str">
        <x:v>8 años completos 2018-2025</x:v>
      </x:c>
      <x:c r="D5" s="39" t="str">
        <x:v>CERRADO</x:v>
      </x:c>
      <x:c r="E5" s="38" t="str">
        <x:v>Recalcular; no copiar variaciones antiguas</x:v>
      </x:c>
    </x:row>
    <x:row r="6" ht="20" customHeight="1">
      <x:c r="A6" s="37" t="str">
        <x:v>IPH</x:v>
      </x:c>
      <x:c r="B6" s="37" t="str">
        <x:v>Diff v1.27-v1.30</x:v>
      </x:c>
      <x:c r="C6" s="37" t="str">
        <x:v>0 cambios en 288 valores</x:v>
      </x:c>
      <x:c r="D6" s="40" t="str">
        <x:v>CERRADO</x:v>
      </x:c>
      <x:c r="E6" s="37" t="str">
        <x:v>Actualizar metadato</x:v>
      </x:c>
    </x:row>
    <x:row r="7" ht="20" customHeight="1">
      <x:c r="A7" s="38" t="str">
        <x:v>Población</x:v>
      </x:c>
      <x:c r="B7" s="38" t="str">
        <x:v>Revisión de operaciones</x:v>
      </x:c>
      <x:c r="C7" s="38" t="str">
        <x:v>2020 recuperado; dos bloques</x:v>
      </x:c>
      <x:c r="D7" s="39" t="str">
        <x:v>CERRADO</x:v>
      </x:c>
      <x:c r="E7" s="38" t="str">
        <x:v>Sin empalme</x:v>
      </x:c>
    </x:row>
    <x:row r="8" ht="20" customHeight="1">
      <x:c r="A8" s="37" t="str">
        <x:v>Agua</x:v>
      </x:c>
      <x:c r="B8" s="37" t="str">
        <x:v>Revisión de publicación</x:v>
      </x:c>
      <x:c r="C8" s="37" t="str">
        <x:v>7 años insular + 56 municipio-año</x:v>
      </x:c>
      <x:c r="D8" s="40" t="str">
        <x:v>CERRADO</x:v>
      </x:c>
      <x:c r="E8" s="37" t="str">
        <x:v>Informe usa insular</x:v>
      </x:c>
    </x:row>
    <x:row r="9" ht="20" customHeight="1">
      <x:c r="A9" s="38" t="str">
        <x:v>Residuos</x:v>
      </x:c>
      <x:c r="B9" s="38" t="str">
        <x:v>Universos</x:v>
      </x:c>
      <x:c r="C9" s="38" t="str">
        <x:v>GOIB y Consorci separados</x:v>
      </x:c>
      <x:c r="D9" s="39" t="str">
        <x:v>CERRADO</x:v>
      </x:c>
      <x:c r="E9" s="38" t="str">
        <x:v>No sumar ni fusionar</x:v>
      </x:c>
    </x:row>
    <x:row r="10" ht="20" customHeight="1">
      <x:c r="A10" s="37" t="str">
        <x:v>Panel</x:v>
      </x:c>
      <x:c r="B10" s="37" t="str">
        <x:v>Cobertura</x:v>
      </x:c>
      <x:c r="C10" s="37" t="str">
        <x:v>210 observadas / 78 ausentes</x:v>
      </x:c>
      <x:c r="D10" s="40" t="str">
        <x:v>ABIERTO DOCUMENTADO</x:v>
      </x:c>
      <x:c r="E10" s="37" t="str">
        <x:v>Cero imputaciones</x:v>
      </x:c>
    </x:row>
    <x:row r="11" ht="20" customHeight="1">
      <x:c r="A11" s="38" t="str">
        <x:v>PescArt</x:v>
      </x:c>
      <x:c r="B11" s="38" t="str">
        <x:v>Trazabilidad</x:v>
      </x:c>
      <x:c r="C11" s="38" t="str">
        <x:v>Tres destinos publicados</x:v>
      </x:c>
      <x:c r="D11" s="39" t="str">
        <x:v>ABIERTO DOCUMENTADO</x:v>
      </x:c>
      <x:c r="E11" s="38" t="str">
        <x:v>No tasa única</x:v>
      </x:c>
    </x:row>
    <x:row r="12" ht="20" customHeight="1">
      <x:c r="A12" s="37" t="str">
        <x:v>PFM 2026</x:v>
      </x:c>
      <x:c r="B12" s="37" t="str">
        <x:v>Comparabilidad</x:v>
      </x:c>
      <x:c r="C12" s="37" t="str">
        <x:v>Programa nuevo</x:v>
      </x:c>
      <x:c r="D12" s="40" t="str">
        <x:v>CERRADO</x:v>
      </x:c>
      <x:c r="E12" s="37" t="str">
        <x:v>No empalmar con HoReCa N=62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5" hidden="0" customWidth="1"/>
    <x:col min="3" max="3" width="30" hidden="0" customWidth="1"/>
    <x:col min="4" max="4" width="24" hidden="0" customWidth="1"/>
    <x:col min="5" max="5" width="34" hidden="0" customWidth="1"/>
    <x:col min="6" max="6" width="16" hidden="0" customWidth="1"/>
    <x:col min="7" max="7" width="28" hidden="0" customWidth="1"/>
    <x:col min="8" max="8" width="58" hidden="0" customWidth="1"/>
    <x:col min="9" max="9" width="46" hidden="0" customWidth="1"/>
  </x:cols>
  <x:sheetData>
    <x:row r="1" ht="32" customHeight="1">
      <x:c r="A1" s="4" t="str">
        <x:v>Fuentes del Data Pack</x:v>
      </x:c>
      <x:c r="B1" s="4"/>
      <x:c r="C1" s="4"/>
      <x:c r="D1" s="4"/>
      <x:c r="E1" s="4"/>
      <x:c r="F1" s="4"/>
      <x:c r="G1" s="4"/>
      <x:c r="H1" s="4"/>
      <x:c r="I1" s="4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Registro compacto de fuentes; el Catálogo de datos contiene la descripción ampliada.</x:v>
      </x:c>
      <x:c r="B2" s="8"/>
      <x:c r="C2" s="8"/>
      <x:c r="D2" s="8"/>
      <x:c r="E2" s="8"/>
      <x:c r="F2" s="8"/>
      <x:c r="G2" s="8"/>
      <x:c r="H2" s="8"/>
      <x:c r="I2" s="8"/>
    </x:row>
    <x:row r="4" ht="30" customHeight="1">
      <x:c r="A4" s="33" t="str">
        <x:v>ID</x:v>
      </x:c>
      <x:c r="B4" s="33" t="str">
        <x:v>Dominio</x:v>
      </x:c>
      <x:c r="C4" s="33" t="str">
        <x:v>Fuente</x:v>
      </x:c>
      <x:c r="D4" s="33" t="str">
        <x:v>Productor</x:v>
      </x:c>
      <x:c r="E4" s="33" t="str">
        <x:v>Contenido</x:v>
      </x:c>
      <x:c r="F4" s="33" t="str">
        <x:v>Cobertura</x:v>
      </x:c>
      <x:c r="G4" s="33" t="str">
        <x:v>Versión / corte</x:v>
      </x:c>
      <x:c r="H4" s="33" t="str">
        <x:v>URL</x:v>
      </x:c>
      <x:c r="I4" s="33" t="str">
        <x:v>QA</x:v>
      </x:c>
    </x:row>
    <x:row r="5" ht="20" customHeight="1">
      <x:c r="A5" s="38" t="str">
        <x:v>SRC-TUR-01</x:v>
      </x:c>
      <x:c r="B5" s="38" t="str">
        <x:v>Turismo</x:v>
      </x:c>
      <x:c r="C5" s="38" t="str">
        <x:v>IBESTAT FRONTUR</x:v>
      </x:c>
      <x:c r="D5" s="38" t="str">
        <x:v>IBESTAT</x:v>
      </x:c>
      <x:c r="E5" s="38" t="str">
        <x:v>Turistas por isla y residencia</x:v>
      </x:c>
      <x:c r="F5" s="38" t="str">
        <x:v>2018-2025</x:v>
      </x:c>
      <x:c r="G5" s="38" t="str">
        <x:v>IBESTAT 000058A_000002 v1.28 · datos actualizados 2026-08-06</x:v>
      </x:c>
      <x:c r="H5" s="41" t="str">
        <x:v>https://ibestat.es/edatos/apps/catalogo/es/dataset/urn-siemac-org-siemac-metamac-infomodel-statisticalresources-dataset-ibestat-000058a_000002</x:v>
      </x:c>
      <x:c r="I5" s="38" t="str">
        <x:v>Oficial; 2025 según estado de observación del cubo</x:v>
      </x:c>
    </x:row>
    <x:row r="6" ht="20" customHeight="1">
      <x:c r="A6" s="37" t="str">
        <x:v>SRC-TUR-02</x:v>
      </x:c>
      <x:c r="B6" s="37" t="str">
        <x:v>Turismo</x:v>
      </x:c>
      <x:c r="C6" s="37" t="str">
        <x:v>IBESTAT EGATUR</x:v>
      </x:c>
      <x:c r="D6" s="37" t="str">
        <x:v>IBESTAT</x:v>
      </x:c>
      <x:c r="E6" s="37" t="str">
        <x:v>Gasto total, por persona y por día</x:v>
      </x:c>
      <x:c r="F6" s="37" t="str">
        <x:v>2018-2025</x:v>
      </x:c>
      <x:c r="G6" s="37" t="str">
        <x:v>IBESTAT 000059A_000012 · distribución consultada 2026-08-24</x:v>
      </x:c>
      <x:c r="H6" s="42" t="str">
        <x:v>https://ibestat.es/edatos/apps/catalogo/es/dataset/urn-siemac-org-siemac-metamac-infomodel-statisticalresources-dataset-ibestat-000059a_000012</x:v>
      </x:c>
      <x:c r="I6" s="37" t="str">
        <x:v>Oficial; 2025 provisional</x:v>
      </x:c>
    </x:row>
    <x:row r="7" ht="20" customHeight="1">
      <x:c r="A7" s="38" t="str">
        <x:v>SRC-PRI-01</x:v>
      </x:c>
      <x:c r="B7" s="38" t="str">
        <x:v>Presión humana</x:v>
      </x:c>
      <x:c r="C7" s="38" t="str">
        <x:v>Índice de Presión Humana</x:v>
      </x:c>
      <x:c r="D7" s="38" t="str">
        <x:v>IBESTAT</x:v>
      </x:c>
      <x:c r="E7" s="38" t="str">
        <x:v>Mínimo, media y máximo mensual</x:v>
      </x:c>
      <x:c r="F7" s="38" t="str">
        <x:v>2018-2025</x:v>
      </x:c>
      <x:c r="G7" s="38" t="str">
        <x:v>IBESTAT 000011A_000001 v1.30 · actualización 2026-08-05</x:v>
      </x:c>
      <x:c r="H7" s="41" t="str">
        <x:v>https://ibestat.es/edatos/apps/catalogo/es/dataset/urn-siemac-org-siemac-metamac-infomodel-statisticalresources-dataset-ibestat-000011a_000001</x:v>
      </x:c>
      <x:c r="I7" s="38" t="str">
        <x:v>Serie v1.30; 2025 provisional</x:v>
      </x:c>
    </x:row>
    <x:row r="8" ht="20" customHeight="1">
      <x:c r="A8" s="37" t="str">
        <x:v>SRC-PRI-02</x:v>
      </x:c>
      <x:c r="B8" s="37" t="str">
        <x:v>Presión humana</x:v>
      </x:c>
      <x:c r="C8" s="37" t="str">
        <x:v>Presión Humana Diaria</x:v>
      </x:c>
      <x:c r="D8" s="37" t="str">
        <x:v>OBSAM</x:v>
      </x:c>
      <x:c r="E8" s="37" t="str">
        <x:v>Media anual, temporada alta y máximo diario</x:v>
      </x:c>
      <x:c r="F8" s="37" t="str">
        <x:v>2024-2025</x:v>
      </x:c>
      <x:c r="G8" s="37" t="str">
        <x:v>Balance publicado 2026-02-25</x:v>
      </x:c>
      <x:c r="H8" s="42" t="str">
        <x:v>https://www.obsam.cat/balanc-de-lindex-de-pressio-humana-diaria-a-menorca-2025-sincrementa-la-pressio-humana-i-es-redueix-l-estacionalitat/</x:v>
      </x:c>
      <x:c r="I8" s="37" t="str">
        <x:v>Metodología distinta del IPH; uso contextual</x:v>
      </x:c>
    </x:row>
    <x:row r="9" ht="20" customHeight="1">
      <x:c r="A9" s="38" t="str">
        <x:v>SRC-POP-01</x:v>
      </x:c>
      <x:c r="B9" s="38" t="str">
        <x:v>Población</x:v>
      </x:c>
      <x:c r="C9" s="38" t="str">
        <x:v>Cifras de Población</x:v>
      </x:c>
      <x:c r="D9" s="38" t="str">
        <x:v>INE</x:v>
      </x:c>
      <x:c r="E9" s="38" t="str">
        <x:v>Población residente estimada</x:v>
      </x:c>
      <x:c r="F9" s="38" t="str">
        <x:v>2018-2022</x:v>
      </x:c>
      <x:c r="G9" s="38" t="str">
        <x:v>Consulta 2026-08-24</x:v>
      </x:c>
      <x:c r="H9" s="41" t="str">
        <x:v>https://www.ine.es/</x:v>
      </x:c>
      <x:c r="I9" s="38" t="str">
        <x:v>No empalmar con Censo anual</x:v>
      </x:c>
    </x:row>
    <x:row r="10" ht="20" customHeight="1">
      <x:c r="A10" s="37" t="str">
        <x:v>SRC-POP-02</x:v>
      </x:c>
      <x:c r="B10" s="37" t="str">
        <x:v>Población</x:v>
      </x:c>
      <x:c r="C10" s="37" t="str">
        <x:v>Censo anual de población residente</x:v>
      </x:c>
      <x:c r="D10" s="37" t="str">
        <x:v>INE</x:v>
      </x:c>
      <x:c r="E10" s="37" t="str">
        <x:v>Población residente</x:v>
      </x:c>
      <x:c r="F10" s="37" t="str">
        <x:v>2021-2025</x:v>
      </x:c>
      <x:c r="G10" s="37" t="str">
        <x:v>Consulta 2026-08-24</x:v>
      </x:c>
      <x:c r="H10" s="42" t="str">
        <x:v>https://www.ine.es/</x:v>
      </x:c>
      <x:c r="I10" s="37" t="str">
        <x:v>Operación distinta; solape 2021-2022</x:v>
      </x:c>
    </x:row>
    <x:row r="11" ht="20" customHeight="1">
      <x:c r="A11" s="38" t="str">
        <x:v>SRC-AGU-01</x:v>
      </x:c>
      <x:c r="B11" s="38" t="str">
        <x:v>Agua</x:v>
      </x:c>
      <x:c r="C11" s="38" t="str">
        <x:v>Abastecimiento urbano por islas</x:v>
      </x:c>
      <x:c r="D11" s="38" t="str">
        <x:v>GOIB</x:v>
      </x:c>
      <x:c r="E11" s="38" t="str">
        <x:v>Suministro, consumo y agua no contabilizada</x:v>
      </x:c>
      <x:c r="F11" s="38" t="str">
        <x:v>2018-2024</x:v>
      </x:c>
      <x:c r="G11" s="38" t="str">
        <x:v>Publicación 2000-2024</x:v>
      </x:c>
      <x:c r="H11" s="41" t="str">
        <x:v>https://caib.es/sites/aigua/es/abastecimiento_distribucian_potabilizacian/</x:v>
      </x:c>
      <x:c r="I11" s="38" t="str">
        <x:v>Serie insular usada en el informe</x:v>
      </x:c>
    </x:row>
    <x:row r="12" ht="20" customHeight="1">
      <x:c r="A12" s="37" t="str">
        <x:v>SRC-AGU-02</x:v>
      </x:c>
      <x:c r="B12" s="37" t="str">
        <x:v>Agua</x:v>
      </x:c>
      <x:c r="C12" s="37" t="str">
        <x:v>Abastecimiento urbano por municipios</x:v>
      </x:c>
      <x:c r="D12" s="37" t="str">
        <x:v>GOIB</x:v>
      </x:c>
      <x:c r="E12" s="37" t="str">
        <x:v>Suministro, consumo, no contabilizada y % datos reales</x:v>
      </x:c>
      <x:c r="F12" s="37" t="str">
        <x:v>2018-2024</x:v>
      </x:c>
      <x:c r="G12" s="37" t="str">
        <x:v>Publicación 2000-2024</x:v>
      </x:c>
      <x:c r="H12" s="42" t="str">
        <x:v>https://caib.es/sites/aigua/es/abastecimiento_distribucian_potabilizacian/</x:v>
      </x:c>
      <x:c r="I12" s="37" t="str">
        <x:v>Producto de QA; no sustituye la serie insular</x:v>
      </x:c>
    </x:row>
    <x:row r="13" ht="20" customHeight="1">
      <x:c r="A13" s="38" t="str">
        <x:v>SRC-RES-01</x:v>
      </x:c>
      <x:c r="B13" s="38" t="str">
        <x:v>Residuos</x:v>
      </x:c>
      <x:c r="C13" s="38" t="str">
        <x:v>Informes autonómicos de residuos municipales</x:v>
      </x:c>
      <x:c r="D13" s="38" t="str">
        <x:v>GOIB</x:v>
      </x:c>
      <x:c r="E13" s="38" t="str">
        <x:v>Totales armonizados</x:v>
      </x:c>
      <x:c r="F13" s="38" t="str">
        <x:v>2020-2022</x:v>
      </x:c>
      <x:c r="G13" s="38" t="str">
        <x:v>Vintages anuales</x:v>
      </x:c>
      <x:c r="H13" s="41" t="str">
        <x:v>https://www.caib.es/</x:v>
      </x:c>
      <x:c r="I13" s="38" t="str">
        <x:v>No fusionar con universo operativo del Consorci</x:v>
      </x:c>
    </x:row>
    <x:row r="14" ht="20" customHeight="1">
      <x:c r="A14" s="37" t="str">
        <x:v>SRC-RES-02</x:v>
      </x:c>
      <x:c r="B14" s="37" t="str">
        <x:v>Residuos</x:v>
      </x:c>
      <x:c r="C14" s="37" t="str">
        <x:v>Memorias del Consorci</x:v>
      </x:c>
      <x:c r="D14" s="37" t="str">
        <x:v>Consorci de Residus i Energia de Menorca</x:v>
      </x:c>
      <x:c r="E14" s="37" t="str">
        <x:v>Totales, fracciones, municipio y mes</x:v>
      </x:c>
      <x:c r="F14" s="37" t="str">
        <x:v>2018-2024 parcial</x:v>
      </x:c>
      <x:c r="G14" s="37" t="str">
        <x:v>Memorias 2022-2024</x:v>
      </x:c>
      <x:c r="H14" s="42" t="str">
        <x:v>https://www.cremenorca.org/</x:v>
      </x:c>
      <x:c r="I14" s="37" t="str">
        <x:v>Universo operativo; definiciones documentadas</x:v>
      </x:c>
    </x:row>
    <x:row r="15" ht="20" customHeight="1">
      <x:c r="A15" s="38" t="str">
        <x:v>SRC-ECO-01</x:v>
      </x:c>
      <x:c r="B15" s="38" t="str">
        <x:v>Biodiversidad</x:v>
      </x:c>
      <x:c r="C15" s="38" t="str">
        <x:v>Seguimiento técnico de las poblaciones de peces de la Reserva Marina de la Illa de l'Aire</x:v>
      </x:c>
      <x:c r="D15" s="38" t="str">
        <x:v>Govern de les Illes Balears / equipo técnico de seguimiento</x:v>
      </x:c>
      <x:c r="E15" s="38" t="str">
        <x:v>Abundancia y biomasa, reserva y control</x:v>
      </x:c>
      <x:c r="F15" s="38" t="str">
        <x:v>2018-2024</x:v>
      </x:c>
      <x:c r="G15" s="38" t="str">
        <x:v>Informe técnico consolidado; campañas 2018, 2019, 2020, 2022 y 2024</x:v>
      </x:c>
      <x:c r="H15" s="41" t="str">
        <x:v>https://www.caib.es/sites/reservesmarines/f/502771</x:v>
      </x:c>
      <x:c r="I15" s="38" t="str">
        <x:v>Estrato superficial; estimaciones modelizadas separadas de medias descriptivas</x:v>
      </x:c>
    </x:row>
    <x:row r="16" ht="20" customHeight="1">
      <x:c r="A16" s="37" t="str">
        <x:v>SRC-PFM-01</x:v>
      </x:c>
      <x:c r="B16" s="37" t="str">
        <x:v>Plásticos</x:v>
      </x:c>
      <x:c r="C16" s="37" t="str">
        <x:v>Memorias e informes Plastic Free Menorca</x:v>
      </x:c>
      <x:c r="D16" s="37" t="str">
        <x:v>Menorca Preservation / Alianza PFM</x:v>
      </x:c>
      <x:c r="E16" s="37" t="str">
        <x:v>Inputs, outputs y resultados intermedios</x:v>
      </x:c>
      <x:c r="F16" s="37" t="str">
        <x:v>2020-2026</x:v>
      </x:c>
      <x:c r="G16" s="37" t="str">
        <x:v>Corte 2026-08-24</x:v>
      </x:c>
      <x:c r="H16" s="42" t="str">
        <x:v>https://menorcapreservation.org/</x:v>
      </x:c>
      <x:c r="I16" s="37" t="str">
        <x:v>Autorreporte; cada indicador conserva unidad y definición</x:v>
      </x:c>
    </x:row>
    <x:row r="17" ht="20" customHeight="1">
      <x:c r="A17" s="38" t="str">
        <x:v>SRC-PFM-02</x:v>
      </x:c>
      <x:c r="B17" s="38" t="str">
        <x:v>Plásticos</x:v>
      </x:c>
      <x:c r="C17" s="38" t="str">
        <x:v>Compromiso 2026</x:v>
      </x:c>
      <x:c r="D17" s="38" t="str">
        <x:v>Plastic Free Menorca</x:v>
      </x:c>
      <x:c r="E17" s="38" t="str">
        <x:v>16 establecimientos, 7 empresas, 11 adhesiones</x:v>
      </x:c>
      <x:c r="F17" s="38" t="str">
        <x:v>2026</x:v>
      </x:c>
      <x:c r="G17" s="38" t="str">
        <x:v>Publicado 2026-07-27</x:v>
      </x:c>
      <x:c r="H17" s="41" t="str">
        <x:v>https://menorcapreservation.org/we-celebrate-the-commitment-of-local-businesses-to-reducing-single-use-plastics/</x:v>
      </x:c>
      <x:c r="I17" s="38" t="str">
        <x:v>Programa nuevo; no empalmar con cohorte HoReCa N=62</x:v>
      </x:c>
    </x:row>
    <x:row r="18" ht="20" customHeight="1">
      <x:c r="A18" s="37" t="str">
        <x:v>SRC-PES-01</x:v>
      </x:c>
      <x:c r="B18" s="37" t="str">
        <x:v>Economía circular</x:v>
      </x:c>
      <x:c r="C18" s="37" t="str">
        <x:v>PescArt</x:v>
      </x:c>
      <x:c r="D18" s="37" t="str">
        <x:v>Menorca Preservation y socios</x:v>
      </x:c>
      <x:c r="E18" s="37" t="str">
        <x:v>Material recogido y destinos reportados</x:v>
      </x:c>
      <x:c r="F18" s="37" t="str">
        <x:v>2022-2025</x:v>
      </x:c>
      <x:c r="G18" s="37" t="str">
        <x:v>Corte 2026-08-24</x:v>
      </x:c>
      <x:c r="H18" s="42" t="str">
        <x:v>https://menorcapreservation.org/</x:v>
      </x:c>
      <x:c r="I18" s="37" t="str">
        <x:v>Tres cifras de destino divergentes; se conservan</x:v>
      </x:c>
    </x:row>
    <x:row r="19" ht="20" customHeight="1">
      <x:c r="A19" s="38" t="str">
        <x:v>SRC-SUL-01</x:v>
      </x:c>
      <x:c r="B19" s="38" t="str">
        <x:v>Agricultura</x:v>
      </x:c>
      <x:c r="C19" s="38" t="str">
        <x:v>S'Ullestrar</x:v>
      </x:c>
      <x:c r="D19" s="38" t="str">
        <x:v>Menorca Preservation / explotación</x:v>
      </x:c>
      <x:c r="E19" s="38" t="str">
        <x:v>Producción, rebaño, ventas y razas</x:v>
      </x:c>
      <x:c r="F19" s="38" t="str">
        <x:v>2023-2025</x:v>
      </x:c>
      <x:c r="G19" s="38" t="str">
        <x:v>Corte 2026-08-24</x:v>
      </x:c>
      <x:c r="H19" s="41" t="str">
        <x:v>https://menorcapreservation.org/</x:v>
      </x:c>
      <x:c r="I19" s="38" t="str">
        <x:v>Autorreporte; sin identificación causal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6" hidden="0" customWidth="1"/>
    <x:col min="3" max="3" width="20" hidden="0" customWidth="1"/>
    <x:col min="4" max="4" width="20" hidden="0" customWidth="1"/>
    <x:col min="5" max="5" width="18" hidden="0" customWidth="1"/>
    <x:col min="6" max="6" width="18" hidden="0" customWidth="1"/>
    <x:col min="7" max="7" width="16" hidden="0" customWidth="1"/>
    <x:col min="8" max="8" width="22" hidden="0" customWidth="1"/>
    <x:col min="9" max="9" width="24" hidden="0" customWidth="1"/>
    <x:col min="10" max="10" width="20" hidden="0" customWidth="1"/>
  </x:cols>
  <x:sheetData>
    <x:row r="1" ht="32" customHeight="1">
      <x:c r="A1" s="4" t="str">
        <x:v>Turismo y gasto anual</x:v>
      </x:c>
      <x:c r="B1" s="4"/>
      <x:c r="C1" s="4"/>
      <x:c r="D1" s="4"/>
      <x:c r="E1" s="4"/>
      <x:c r="F1" s="4"/>
      <x:c r="G1" s="4"/>
      <x:c r="H1" s="4"/>
      <x:c r="I1" s="4"/>
      <x:c r="J1" s="4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Vintage oficial coherente FRONTUR v1.28 + EGATUR; 2025 provisional donde lo indica el cubo.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4" ht="30" customHeight="1">
      <x:c r="A4" s="33" t="str">
        <x:v>Año</x:v>
      </x:c>
      <x:c r="B4" s="33" t="str">
        <x:v>Turistas</x:v>
      </x:c>
      <x:c r="C4" s="33" t="str">
        <x:v>Gasto M€ nominal</x:v>
      </x:c>
      <x:c r="D4" s="33" t="str">
        <x:v>€/persona nominal</x:v>
      </x:c>
      <x:c r="E4" s="33" t="str">
        <x:v>€/persona/día</x:v>
      </x:c>
      <x:c r="F4" s="33" t="str">
        <x:v>Estancia implícita</x:v>
      </x:c>
      <x:c r="G4" s="33" t="str">
        <x:v>IPC 2025=100</x:v>
      </x:c>
      <x:c r="H4" s="33" t="str">
        <x:v>Gasto real M€ 2025</x:v>
      </x:c>
      <x:c r="I4" s="33" t="str">
        <x:v>€/persona real 2025</x:v>
      </x:c>
      <x:c r="J4" s="33" t="str">
        <x:v>Estado</x:v>
      </x:c>
    </x:row>
    <x:row r="5" ht="20" customHeight="1">
      <x:c r="A5" s="38" t="n">
        <x:v>2018</x:v>
      </x:c>
      <x:c r="B5" s="43" t="n">
        <x:v>1438007</x:v>
      </x:c>
      <x:c r="C5" s="45" t="n">
        <x:v>1398.29</x:v>
      </x:c>
      <x:c r="D5" s="45" t="n">
        <x:v>972.38</x:v>
      </x:c>
      <x:c r="E5" s="45" t="n">
        <x:v>127.4</x:v>
      </x:c>
      <x:c r="F5" s="47" t="n">
        <x:f>D5/E5</x:f>
        <x:v>7.632496075353218</x:v>
      </x:c>
      <x:c r="G5" s="49" t="n">
        <x:v>81.023</x:v>
      </x:c>
      <x:c r="H5" s="45" t="n">
        <x:f>C5*100/G5</x:f>
        <x:v>1725.7939103711292</x:v>
      </x:c>
      <x:c r="I5" s="45" t="n">
        <x:f>D5*100/G5</x:f>
        <x:v>1200.1283586142208</x:v>
      </x:c>
      <x:c r="J5" s="39" t="str">
        <x:v>Valor normal</x:v>
      </x:c>
    </x:row>
    <x:row r="6" ht="20" customHeight="1">
      <x:c r="A6" s="37" t="n">
        <x:v>2019</x:v>
      </x:c>
      <x:c r="B6" s="44" t="n">
        <x:v>1497831</x:v>
      </x:c>
      <x:c r="C6" s="46" t="n">
        <x:v>1440.92</x:v>
      </x:c>
      <x:c r="D6" s="46" t="n">
        <x:v>962</x:v>
      </x:c>
      <x:c r="E6" s="46" t="n">
        <x:v>132.14</x:v>
      </x:c>
      <x:c r="F6" s="48" t="n">
        <x:f>D6/E6</x:f>
        <x:v>7.28015740880884</x:v>
      </x:c>
      <x:c r="G6" s="50" t="n">
        <x:v>81.413</x:v>
      </x:c>
      <x:c r="H6" s="46" t="n">
        <x:f>C6*100/G6</x:f>
        <x:v>1769.8893297139277</x:v>
      </x:c>
      <x:c r="I6" s="46" t="n">
        <x:f>D6*100/G6</x:f>
        <x:v>1181.6294694950438</x:v>
      </x:c>
      <x:c r="J6" s="40" t="str">
        <x:v>Valor normal</x:v>
      </x:c>
    </x:row>
    <x:row r="7" ht="20" customHeight="1">
      <x:c r="A7" s="38" t="n">
        <x:v>2020</x:v>
      </x:c>
      <x:c r="B7" s="43" t="n">
        <x:v>467208</x:v>
      </x:c>
      <x:c r="C7" s="45" t="n">
        <x:v>359.96</x:v>
      </x:c>
      <x:c r="D7" s="45" t="n">
        <x:v>770.44</x:v>
      </x:c>
      <x:c r="E7" s="45" t="n">
        <x:v>88.32</x:v>
      </x:c>
      <x:c r="F7" s="47" t="n">
        <x:f>D7/E7</x:f>
        <x:v>8.723278985507248</x:v>
      </x:c>
      <x:c r="G7" s="49" t="n">
        <x:v>81.169</x:v>
      </x:c>
      <x:c r="H7" s="45" t="n">
        <x:f>C7*100/G7</x:f>
        <x:v>443.46979758282106</x:v>
      </x:c>
      <x:c r="I7" s="45" t="n">
        <x:f>D7*100/G7</x:f>
        <x:v>949.1801057053801</x:v>
      </x:c>
      <x:c r="J7" s="39" t="str">
        <x:v>Valor normal</x:v>
      </x:c>
    </x:row>
    <x:row r="8" ht="20" customHeight="1">
      <x:c r="A8" s="37" t="n">
        <x:v>2021</x:v>
      </x:c>
      <x:c r="B8" s="44" t="n">
        <x:v>1006874</x:v>
      </x:c>
      <x:c r="C8" s="46" t="n">
        <x:v>878.8</x:v>
      </x:c>
      <x:c r="D8" s="46" t="n">
        <x:v>872.8</x:v>
      </x:c>
      <x:c r="E8" s="46" t="n">
        <x:v>110.76</x:v>
      </x:c>
      <x:c r="F8" s="48" t="n">
        <x:f>D8/E8</x:f>
        <x:v>7.880101119537739</x:v>
      </x:c>
      <x:c r="G8" s="50" t="n">
        <x:v>83.862</x:v>
      </x:c>
      <x:c r="H8" s="46" t="n">
        <x:f>C8*100/G8</x:f>
        <x:v>1047.912045980301</x:v>
      </x:c>
      <x:c r="I8" s="46" t="n">
        <x:f>D8*100/G8</x:f>
        <x:v>1040.757434833417</x:v>
      </x:c>
      <x:c r="J8" s="40" t="str">
        <x:v>Valor normal</x:v>
      </x:c>
    </x:row>
    <x:row r="9" ht="20" customHeight="1">
      <x:c r="A9" s="38" t="n">
        <x:v>2022</x:v>
      </x:c>
      <x:c r="B9" s="43" t="n">
        <x:v>1625572</x:v>
      </x:c>
      <x:c r="C9" s="45" t="n">
        <x:v>1610.8</x:v>
      </x:c>
      <x:c r="D9" s="45" t="n">
        <x:v>990.91</x:v>
      </x:c>
      <x:c r="E9" s="45" t="n">
        <x:v>138.58</x:v>
      </x:c>
      <x:c r="F9" s="47" t="n">
        <x:f>D9/E9</x:f>
        <x:v>7.150454611054985</x:v>
      </x:c>
      <x:c r="G9" s="49" t="n">
        <x:v>90.674</x:v>
      </x:c>
      <x:c r="H9" s="45" t="n">
        <x:f>C9*100/G9</x:f>
        <x:v>1776.473961664865</x:v>
      </x:c>
      <x:c r="I9" s="45" t="n">
        <x:f>D9*100/G9</x:f>
        <x:v>1092.827050753248</x:v>
      </x:c>
      <x:c r="J9" s="39" t="str">
        <x:v>Valor normal</x:v>
      </x:c>
    </x:row>
    <x:row r="10" ht="20" customHeight="1">
      <x:c r="A10" s="37" t="n">
        <x:v>2023</x:v>
      </x:c>
      <x:c r="B10" s="44" t="n">
        <x:v>1659862</x:v>
      </x:c>
      <x:c r="C10" s="46" t="n">
        <x:v>1769.54</x:v>
      </x:c>
      <x:c r="D10" s="46" t="n">
        <x:v>1066.07</x:v>
      </x:c>
      <x:c r="E10" s="46" t="n">
        <x:v>153.06</x:v>
      </x:c>
      <x:c r="F10" s="48" t="n">
        <x:f>D10/E10</x:f>
        <x:v>6.965046387037763</x:v>
      </x:c>
      <x:c r="G10" s="50" t="n">
        <x:v>94.2</x:v>
      </x:c>
      <x:c r="H10" s="46" t="n">
        <x:f>C10*100/G10</x:f>
        <x:v>1878.492569002123</x:v>
      </x:c>
      <x:c r="I10" s="46" t="n">
        <x:f>D10*100/G10</x:f>
        <x:v>1131.7091295116772</x:v>
      </x:c>
      <x:c r="J10" s="40" t="str">
        <x:v>Valor normal</x:v>
      </x:c>
    </x:row>
    <x:row r="11" ht="20" customHeight="1">
      <x:c r="A11" s="38" t="n">
        <x:v>2024</x:v>
      </x:c>
      <x:c r="B11" s="43" t="n">
        <x:v>1669791</x:v>
      </x:c>
      <x:c r="C11" s="45" t="n">
        <x:v>1853.34</x:v>
      </x:c>
      <x:c r="D11" s="45" t="n">
        <x:v>1109.92</x:v>
      </x:c>
      <x:c r="E11" s="45" t="n">
        <x:v>162.53</x:v>
      </x:c>
      <x:c r="F11" s="47" t="n">
        <x:f>D11/E11</x:f>
        <x:v>6.829016181628008</x:v>
      </x:c>
      <x:c r="G11" s="49" t="n">
        <x:v>96.972</x:v>
      </x:c>
      <x:c r="H11" s="45" t="n">
        <x:f>C11*100/G11</x:f>
        <x:v>1911.2114837272616</x:v>
      </x:c>
      <x:c r="I11" s="45" t="n">
        <x:f>D11*100/G11</x:f>
        <x:v>1144.5778162768636</x:v>
      </x:c>
      <x:c r="J11" s="39" t="str">
        <x:v>Valor normal</x:v>
      </x:c>
    </x:row>
    <x:row r="12" ht="20" customHeight="1">
      <x:c r="A12" s="37" t="n">
        <x:v>2025</x:v>
      </x:c>
      <x:c r="B12" s="44" t="n">
        <x:v>1765939</x:v>
      </x:c>
      <x:c r="C12" s="46" t="n">
        <x:v>1990.47</x:v>
      </x:c>
      <x:c r="D12" s="46" t="n">
        <x:v>1125.75</x:v>
      </x:c>
      <x:c r="E12" s="46" t="n">
        <x:v>170.06</x:v>
      </x:c>
      <x:c r="F12" s="48" t="n">
        <x:f>D12/E12</x:f>
        <x:v>6.619722450899682</x:v>
      </x:c>
      <x:c r="G12" s="50" t="n">
        <x:v>100</x:v>
      </x:c>
      <x:c r="H12" s="46" t="n">
        <x:f>C12*100/G12</x:f>
        <x:v>1990.47</x:v>
      </x:c>
      <x:c r="I12" s="46" t="n">
        <x:f>D12*100/G12</x:f>
        <x:v>1125.75</x:v>
      </x:c>
      <x:c r="J12" s="40" t="str">
        <x:v>Valor provisional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6" hidden="0" customWidth="1"/>
    <x:col min="5" max="5" width="18" hidden="0" customWidth="1"/>
    <x:col min="6" max="6" width="48" hidden="0" customWidth="1"/>
  </x:cols>
  <x:sheetData>
    <x:row r="1" ht="32" customHeight="1">
      <x:c r="A1" s="4" t="str">
        <x:v>Descomposición 2018-2025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Todas las variaciones se calculan desde Turismo_Anual; el IPC general balear se usa como deflactor transparente.</x:v>
      </x:c>
      <x:c r="B2" s="8"/>
      <x:c r="C2" s="8"/>
      <x:c r="D2" s="8"/>
      <x:c r="E2" s="8"/>
      <x:c r="F2" s="8"/>
    </x:row>
    <x:row r="4" ht="30" customHeight="1">
      <x:c r="A4" s="33" t="str">
        <x:v>Indicador</x:v>
      </x:c>
      <x:c r="B4" s="33" t="str">
        <x:v>2018</x:v>
      </x:c>
      <x:c r="C4" s="33" t="str">
        <x:v>2025</x:v>
      </x:c>
      <x:c r="D4" s="33" t="str">
        <x:v>Cambio</x:v>
      </x:c>
      <x:c r="E4" s="33" t="str">
        <x:v>Unidad</x:v>
      </x:c>
      <x:c r="F4" s="33" t="str">
        <x:v>Lectura</x:v>
      </x:c>
    </x:row>
    <x:row r="5" ht="20" customHeight="1">
      <x:c r="A5" s="38" t="str">
        <x:v>Turistas</x:v>
      </x:c>
      <x:c r="B5" s="45" t="n">
        <x:f>Turismo_Anual!B5</x:f>
        <x:v>1438007</x:v>
      </x:c>
      <x:c r="C5" s="45" t="n">
        <x:f>Turismo_Anual!B12</x:f>
        <x:v>1765939</x:v>
      </x:c>
      <x:c r="D5" s="51" t="n">
        <x:f>C5/B5-1</x:f>
        <x:v>0.22804617780024716</x:v>
      </x:c>
      <x:c r="E5" s="38" t="str">
        <x:v>personas</x:v>
      </x:c>
      <x:c r="F5" s="38" t="str">
        <x:v>Escala de llegadas</x:v>
      </x:c>
    </x:row>
    <x:row r="6" ht="20" customHeight="1">
      <x:c r="A6" s="37" t="str">
        <x:v>Gasto nominal</x:v>
      </x:c>
      <x:c r="B6" s="46" t="n">
        <x:f>Turismo_Anual!C5</x:f>
        <x:v>1398.29</x:v>
      </x:c>
      <x:c r="C6" s="46" t="n">
        <x:f>Turismo_Anual!C12</x:f>
        <x:v>1990.47</x:v>
      </x:c>
      <x:c r="D6" s="52" t="n">
        <x:f>C6/B6-1</x:f>
        <x:v>0.4235029929413785</x:v>
      </x:c>
      <x:c r="E6" s="37" t="str">
        <x:v>M€</x:v>
      </x:c>
      <x:c r="F6" s="37" t="str">
        <x:v>Euros corrientes</x:v>
      </x:c>
    </x:row>
    <x:row r="7" ht="20" customHeight="1">
      <x:c r="A7" s="38" t="str">
        <x:v>Gasto real</x:v>
      </x:c>
      <x:c r="B7" s="45" t="n">
        <x:f>Turismo_Anual!H5</x:f>
        <x:v>1725.7939103711292</x:v>
      </x:c>
      <x:c r="C7" s="45" t="n">
        <x:f>Turismo_Anual!H12</x:f>
        <x:v>1990.47</x:v>
      </x:c>
      <x:c r="D7" s="51" t="n">
        <x:f>C7/B7-1</x:f>
        <x:v>0.15336482997089296</x:v>
      </x:c>
      <x:c r="E7" s="38" t="str">
        <x:v>M€ 2025</x:v>
      </x:c>
      <x:c r="F7" s="38" t="str">
        <x:v>Deflactado por IPC</x:v>
      </x:c>
    </x:row>
    <x:row r="8" ht="20" customHeight="1">
      <x:c r="A8" s="37" t="str">
        <x:v>Gasto nominal/persona</x:v>
      </x:c>
      <x:c r="B8" s="46" t="n">
        <x:f>Turismo_Anual!D5</x:f>
        <x:v>972.38</x:v>
      </x:c>
      <x:c r="C8" s="46" t="n">
        <x:f>Turismo_Anual!D12</x:f>
        <x:v>1125.75</x:v>
      </x:c>
      <x:c r="D8" s="52" t="n">
        <x:f>C8/B8-1</x:f>
        <x:v>0.15772640325798548</x:v>
      </x:c>
      <x:c r="E8" s="37" t="str">
        <x:v>€</x:v>
      </x:c>
      <x:c r="F8" s="37" t="str">
        <x:v>Euros corrientes</x:v>
      </x:c>
    </x:row>
    <x:row r="9" ht="20" customHeight="1">
      <x:c r="A9" s="38" t="str">
        <x:v>Gasto real/persona</x:v>
      </x:c>
      <x:c r="B9" s="45" t="n">
        <x:f>Turismo_Anual!I5</x:f>
        <x:v>1200.1283586142208</x:v>
      </x:c>
      <x:c r="C9" s="45" t="n">
        <x:f>Turismo_Anual!I12</x:f>
        <x:v>1125.75</x:v>
      </x:c>
      <x:c r="D9" s="51" t="n">
        <x:f>C9/B9-1</x:f>
        <x:v>-0.061975336288282445</x:v>
      </x:c>
      <x:c r="E9" s="38" t="str">
        <x:v>€ 2025</x:v>
      </x:c>
      <x:c r="F9" s="38" t="str">
        <x:v>Poder de compra</x:v>
      </x:c>
    </x:row>
    <x:row r="10" ht="20" customHeight="1">
      <x:c r="A10" s="37" t="str">
        <x:v>Gasto/persona/día</x:v>
      </x:c>
      <x:c r="B10" s="46" t="n">
        <x:f>Turismo_Anual!E5</x:f>
        <x:v>127.4</x:v>
      </x:c>
      <x:c r="C10" s="46" t="n">
        <x:f>Turismo_Anual!E12</x:f>
        <x:v>170.06</x:v>
      </x:c>
      <x:c r="D10" s="52" t="n">
        <x:f>C10/B10-1</x:f>
        <x:v>0.334850863422292</x:v>
      </x:c>
      <x:c r="E10" s="37" t="str">
        <x:v>€</x:v>
      </x:c>
      <x:c r="F10" s="37" t="str">
        <x:v>Euros corrientes</x:v>
      </x:c>
    </x:row>
    <x:row r="11" ht="20" customHeight="1">
      <x:c r="A11" s="38" t="str">
        <x:v>Estancia implícita</x:v>
      </x:c>
      <x:c r="B11" s="45" t="n">
        <x:f>Turismo_Anual!F5</x:f>
        <x:v>7.632496075353218</x:v>
      </x:c>
      <x:c r="C11" s="45" t="n">
        <x:f>Turismo_Anual!F12</x:f>
        <x:v>6.619722450899682</x:v>
      </x:c>
      <x:c r="D11" s="51" t="n">
        <x:f>C11/B11-1</x:f>
        <x:v>-0.1326923216801872</x:v>
      </x:c>
      <x:c r="E11" s="38" t="str">
        <x:v>días</x:v>
      </x:c>
      <x:c r="F11" s="38" t="str">
        <x:v>Razón €/persona entre €/persona/día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9" hidden="0" customWidth="1"/>
    <x:col min="3" max="3" width="16" hidden="0" customWidth="1"/>
    <x:col min="4" max="4" width="15" hidden="0" customWidth="1"/>
    <x:col min="5" max="5" width="15" hidden="0" customWidth="1"/>
    <x:col min="6" max="6" width="15" hidden="0" customWidth="1"/>
    <x:col min="7" max="7" width="18" hidden="0" customWidth="1"/>
    <x:col min="8" max="8" width="34" hidden="0" customWidth="1"/>
  </x:cols>
  <x:sheetData>
    <x:row r="1" ht="32" customHeight="1">
      <x:c r="A1" s="4" t="str">
        <x:v>Índice de Presión Humana mensual</x:v>
      </x:c>
      <x:c r="B1" s="4"/>
      <x:c r="C1" s="4"/>
      <x:c r="D1" s="4"/>
      <x:c r="E1" s="4"/>
      <x:c r="F1" s="4"/>
      <x:c r="G1" s="4"/>
      <x:c r="H1" s="4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96 meses x 3 medidas; fuente IBESTAT v1.30; 2025 provisional.</x:v>
      </x:c>
      <x:c r="B2" s="8"/>
      <x:c r="C2" s="8"/>
      <x:c r="D2" s="8"/>
      <x:c r="E2" s="8"/>
      <x:c r="F2" s="8"/>
      <x:c r="G2" s="8"/>
      <x:c r="H2" s="8"/>
    </x:row>
    <x:row r="4" ht="30" customHeight="1">
      <x:c r="A4" s="33" t="str">
        <x:v>Año</x:v>
      </x:c>
      <x:c r="B4" s="33" t="str">
        <x:v>Mes</x:v>
      </x:c>
      <x:c r="C4" s="33" t="str">
        <x:v>Periodo</x:v>
      </x:c>
      <x:c r="D4" s="33" t="str">
        <x:v>Mínimo</x:v>
      </x:c>
      <x:c r="E4" s="33" t="str">
        <x:v>Media</x:v>
      </x:c>
      <x:c r="F4" s="33" t="str">
        <x:v>Máximo</x:v>
      </x:c>
      <x:c r="G4" s="33" t="str">
        <x:v>Estado</x:v>
      </x:c>
      <x:c r="H4" s="33" t="str">
        <x:v>Versión</x:v>
      </x:c>
    </x:row>
    <x:row r="5" ht="20" customHeight="1">
      <x:c r="A5" s="38" t="n">
        <x:v>2018</x:v>
      </x:c>
      <x:c r="B5" s="38" t="n">
        <x:v>1</x:v>
      </x:c>
      <x:c r="C5" s="38" t="str">
        <x:v>Ene-2018</x:v>
      </x:c>
      <x:c r="D5" s="43" t="n">
        <x:v>93197</x:v>
      </x:c>
      <x:c r="E5" s="43" t="n">
        <x:v>93832</x:v>
      </x:c>
      <x:c r="F5" s="43" t="n">
        <x:v>94873</x:v>
      </x:c>
      <x:c r="G5" s="39" t="str">
        <x:v>Normal</x:v>
      </x:c>
      <x:c r="H5" s="38" t="str">
        <x:v>IBESTAT 000011A_000001 v1.30</x:v>
      </x:c>
    </x:row>
    <x:row r="6" ht="20" customHeight="1">
      <x:c r="A6" s="37" t="n">
        <x:v>2018</x:v>
      </x:c>
      <x:c r="B6" s="37" t="n">
        <x:v>2</x:v>
      </x:c>
      <x:c r="C6" s="37" t="str">
        <x:v>Feb-2018</x:v>
      </x:c>
      <x:c r="D6" s="44" t="n">
        <x:v>94978</x:v>
      </x:c>
      <x:c r="E6" s="44" t="n">
        <x:v>96489</x:v>
      </x:c>
      <x:c r="F6" s="44" t="n">
        <x:v>97308</x:v>
      </x:c>
      <x:c r="G6" s="40" t="str">
        <x:v>Normal</x:v>
      </x:c>
      <x:c r="H6" s="37" t="str">
        <x:v>IBESTAT 000011A_000001 v1.30</x:v>
      </x:c>
    </x:row>
    <x:row r="7" ht="20" customHeight="1">
      <x:c r="A7" s="38" t="n">
        <x:v>2018</x:v>
      </x:c>
      <x:c r="B7" s="38" t="n">
        <x:v>3</x:v>
      </x:c>
      <x:c r="C7" s="38" t="str">
        <x:v>Mar-2018</x:v>
      </x:c>
      <x:c r="D7" s="43" t="n">
        <x:v>96466</x:v>
      </x:c>
      <x:c r="E7" s="43" t="n">
        <x:v>101304</x:v>
      </x:c>
      <x:c r="F7" s="43" t="n">
        <x:v>109993</x:v>
      </x:c>
      <x:c r="G7" s="39" t="str">
        <x:v>Normal</x:v>
      </x:c>
      <x:c r="H7" s="38" t="str">
        <x:v>IBESTAT 000011A_000001 v1.30</x:v>
      </x:c>
    </x:row>
    <x:row r="8" ht="20" customHeight="1">
      <x:c r="A8" s="37" t="n">
        <x:v>2018</x:v>
      </x:c>
      <x:c r="B8" s="37" t="n">
        <x:v>4</x:v>
      </x:c>
      <x:c r="C8" s="37" t="str">
        <x:v>Abr-2018</x:v>
      </x:c>
      <x:c r="D8" s="44" t="n">
        <x:v>103087</x:v>
      </x:c>
      <x:c r="E8" s="44" t="n">
        <x:v>106582</x:v>
      </x:c>
      <x:c r="F8" s="44" t="n">
        <x:v>117391</x:v>
      </x:c>
      <x:c r="G8" s="40" t="str">
        <x:v>Normal</x:v>
      </x:c>
      <x:c r="H8" s="37" t="str">
        <x:v>IBESTAT 000011A_000001 v1.30</x:v>
      </x:c>
    </x:row>
    <x:row r="9" ht="20" customHeight="1">
      <x:c r="A9" s="38" t="n">
        <x:v>2018</x:v>
      </x:c>
      <x:c r="B9" s="38" t="n">
        <x:v>5</x:v>
      </x:c>
      <x:c r="C9" s="38" t="str">
        <x:v>May-2018</x:v>
      </x:c>
      <x:c r="D9" s="43" t="n">
        <x:v>113804</x:v>
      </x:c>
      <x:c r="E9" s="43" t="n">
        <x:v>133098</x:v>
      </x:c>
      <x:c r="F9" s="43" t="n">
        <x:v>147706</x:v>
      </x:c>
      <x:c r="G9" s="39" t="str">
        <x:v>Normal</x:v>
      </x:c>
      <x:c r="H9" s="38" t="str">
        <x:v>IBESTAT 000011A_000001 v1.30</x:v>
      </x:c>
    </x:row>
    <x:row r="10" ht="20" customHeight="1">
      <x:c r="A10" s="37" t="n">
        <x:v>2018</x:v>
      </x:c>
      <x:c r="B10" s="37" t="n">
        <x:v>6</x:v>
      </x:c>
      <x:c r="C10" s="37" t="str">
        <x:v>Jun-2018</x:v>
      </x:c>
      <x:c r="D10" s="44" t="n">
        <x:v>149609</x:v>
      </x:c>
      <x:c r="E10" s="44" t="n">
        <x:v>163796</x:v>
      </x:c>
      <x:c r="F10" s="44" t="n">
        <x:v>181111</x:v>
      </x:c>
      <x:c r="G10" s="40" t="str">
        <x:v>Normal</x:v>
      </x:c>
      <x:c r="H10" s="37" t="str">
        <x:v>IBESTAT 000011A_000001 v1.30</x:v>
      </x:c>
    </x:row>
    <x:row r="11" ht="20" customHeight="1">
      <x:c r="A11" s="38" t="n">
        <x:v>2018</x:v>
      </x:c>
      <x:c r="B11" s="38" t="n">
        <x:v>7</x:v>
      </x:c>
      <x:c r="C11" s="38" t="str">
        <x:v>Jul-2018</x:v>
      </x:c>
      <x:c r="D11" s="43" t="n">
        <x:v>176536</x:v>
      </x:c>
      <x:c r="E11" s="43" t="n">
        <x:v>190959</x:v>
      </x:c>
      <x:c r="F11" s="43" t="n">
        <x:v>205650</x:v>
      </x:c>
      <x:c r="G11" s="39" t="str">
        <x:v>Normal</x:v>
      </x:c>
      <x:c r="H11" s="38" t="str">
        <x:v>IBESTAT 000011A_000001 v1.30</x:v>
      </x:c>
    </x:row>
    <x:row r="12" ht="20" customHeight="1">
      <x:c r="A12" s="37" t="n">
        <x:v>2018</x:v>
      </x:c>
      <x:c r="B12" s="37" t="n">
        <x:v>8</x:v>
      </x:c>
      <x:c r="C12" s="37" t="str">
        <x:v>Ago-2018</x:v>
      </x:c>
      <x:c r="D12" s="44" t="n">
        <x:v>181797</x:v>
      </x:c>
      <x:c r="E12" s="44" t="n">
        <x:v>209594</x:v>
      </x:c>
      <x:c r="F12" s="44" t="n">
        <x:v>221707</x:v>
      </x:c>
      <x:c r="G12" s="40" t="str">
        <x:v>Normal</x:v>
      </x:c>
      <x:c r="H12" s="37" t="str">
        <x:v>IBESTAT 000011A_000001 v1.30</x:v>
      </x:c>
    </x:row>
    <x:row r="13" ht="20" customHeight="1">
      <x:c r="A13" s="38" t="n">
        <x:v>2018</x:v>
      </x:c>
      <x:c r="B13" s="38" t="n">
        <x:v>9</x:v>
      </x:c>
      <x:c r="C13" s="38" t="str">
        <x:v>Sep-2018</x:v>
      </x:c>
      <x:c r="D13" s="43" t="n">
        <x:v>138211</x:v>
      </x:c>
      <x:c r="E13" s="43" t="n">
        <x:v>161211</x:v>
      </x:c>
      <x:c r="F13" s="43" t="n">
        <x:v>179244</x:v>
      </x:c>
      <x:c r="G13" s="39" t="str">
        <x:v>Normal</x:v>
      </x:c>
      <x:c r="H13" s="38" t="str">
        <x:v>IBESTAT 000011A_000001 v1.30</x:v>
      </x:c>
    </x:row>
    <x:row r="14" ht="20" customHeight="1">
      <x:c r="A14" s="37" t="n">
        <x:v>2018</x:v>
      </x:c>
      <x:c r="B14" s="37" t="n">
        <x:v>10</x:v>
      </x:c>
      <x:c r="C14" s="37" t="str">
        <x:v>Oct-2018</x:v>
      </x:c>
      <x:c r="D14" s="44" t="n">
        <x:v>102531</x:v>
      </x:c>
      <x:c r="E14" s="44" t="n">
        <x:v>121720</x:v>
      </x:c>
      <x:c r="F14" s="44" t="n">
        <x:v>136025</x:v>
      </x:c>
      <x:c r="G14" s="40" t="str">
        <x:v>Normal</x:v>
      </x:c>
      <x:c r="H14" s="37" t="str">
        <x:v>IBESTAT 000011A_000001 v1.30</x:v>
      </x:c>
    </x:row>
    <x:row r="15" ht="20" customHeight="1">
      <x:c r="A15" s="38" t="n">
        <x:v>2018</x:v>
      </x:c>
      <x:c r="B15" s="38" t="n">
        <x:v>11</x:v>
      </x:c>
      <x:c r="C15" s="38" t="str">
        <x:v>Nov-2018</x:v>
      </x:c>
      <x:c r="D15" s="43" t="n">
        <x:v>95387</x:v>
      </x:c>
      <x:c r="E15" s="43" t="n">
        <x:v>97715</x:v>
      </x:c>
      <x:c r="F15" s="43" t="n">
        <x:v>102453</x:v>
      </x:c>
      <x:c r="G15" s="39" t="str">
        <x:v>Normal</x:v>
      </x:c>
      <x:c r="H15" s="38" t="str">
        <x:v>IBESTAT 000011A_000001 v1.30</x:v>
      </x:c>
    </x:row>
    <x:row r="16" ht="20" customHeight="1">
      <x:c r="A16" s="37" t="n">
        <x:v>2018</x:v>
      </x:c>
      <x:c r="B16" s="37" t="n">
        <x:v>12</x:v>
      </x:c>
      <x:c r="C16" s="37" t="str">
        <x:v>Dic-2018</x:v>
      </x:c>
      <x:c r="D16" s="44" t="n">
        <x:v>93775</x:v>
      </x:c>
      <x:c r="E16" s="44" t="n">
        <x:v>94840</x:v>
      </x:c>
      <x:c r="F16" s="44" t="n">
        <x:v>95860</x:v>
      </x:c>
      <x:c r="G16" s="40" t="str">
        <x:v>Normal</x:v>
      </x:c>
      <x:c r="H16" s="37" t="str">
        <x:v>IBESTAT 000011A_000001 v1.30</x:v>
      </x:c>
    </x:row>
    <x:row r="17" ht="20" customHeight="1">
      <x:c r="A17" s="38" t="n">
        <x:v>2019</x:v>
      </x:c>
      <x:c r="B17" s="38" t="n">
        <x:v>1</x:v>
      </x:c>
      <x:c r="C17" s="38" t="str">
        <x:v>Ene-2019</x:v>
      </x:c>
      <x:c r="D17" s="43" t="n">
        <x:v>94689</x:v>
      </x:c>
      <x:c r="E17" s="43" t="n">
        <x:v>95836</x:v>
      </x:c>
      <x:c r="F17" s="43" t="n">
        <x:v>96985</x:v>
      </x:c>
      <x:c r="G17" s="39" t="str">
        <x:v>Normal</x:v>
      </x:c>
      <x:c r="H17" s="38" t="str">
        <x:v>IBESTAT 000011A_000001 v1.30</x:v>
      </x:c>
    </x:row>
    <x:row r="18" ht="20" customHeight="1">
      <x:c r="A18" s="37" t="n">
        <x:v>2019</x:v>
      </x:c>
      <x:c r="B18" s="37" t="n">
        <x:v>2</x:v>
      </x:c>
      <x:c r="C18" s="37" t="str">
        <x:v>Feb-2019</x:v>
      </x:c>
      <x:c r="D18" s="44" t="n">
        <x:v>96634</x:v>
      </x:c>
      <x:c r="E18" s="44" t="n">
        <x:v>98268</x:v>
      </x:c>
      <x:c r="F18" s="44" t="n">
        <x:v>99617</x:v>
      </x:c>
      <x:c r="G18" s="40" t="str">
        <x:v>Normal</x:v>
      </x:c>
      <x:c r="H18" s="37" t="str">
        <x:v>IBESTAT 000011A_000001 v1.30</x:v>
      </x:c>
    </x:row>
    <x:row r="19" ht="20" customHeight="1">
      <x:c r="A19" s="38" t="n">
        <x:v>2019</x:v>
      </x:c>
      <x:c r="B19" s="38" t="n">
        <x:v>3</x:v>
      </x:c>
      <x:c r="C19" s="38" t="str">
        <x:v>Mar-2019</x:v>
      </x:c>
      <x:c r="D19" s="43" t="n">
        <x:v>99040</x:v>
      </x:c>
      <x:c r="E19" s="43" t="n">
        <x:v>102088</x:v>
      </x:c>
      <x:c r="F19" s="43" t="n">
        <x:v>104132</x:v>
      </x:c>
      <x:c r="G19" s="39" t="str">
        <x:v>Normal</x:v>
      </x:c>
      <x:c r="H19" s="38" t="str">
        <x:v>IBESTAT 000011A_000001 v1.30</x:v>
      </x:c>
    </x:row>
    <x:row r="20" ht="20" customHeight="1">
      <x:c r="A20" s="37" t="n">
        <x:v>2019</x:v>
      </x:c>
      <x:c r="B20" s="37" t="n">
        <x:v>4</x:v>
      </x:c>
      <x:c r="C20" s="37" t="str">
        <x:v>Abr-2019</x:v>
      </x:c>
      <x:c r="D20" s="44" t="n">
        <x:v>104767</x:v>
      </x:c>
      <x:c r="E20" s="44" t="n">
        <x:v>111668</x:v>
      </x:c>
      <x:c r="F20" s="44" t="n">
        <x:v>117690</x:v>
      </x:c>
      <x:c r="G20" s="40" t="str">
        <x:v>Normal</x:v>
      </x:c>
      <x:c r="H20" s="37" t="str">
        <x:v>IBESTAT 000011A_000001 v1.30</x:v>
      </x:c>
    </x:row>
    <x:row r="21" ht="20" customHeight="1">
      <x:c r="A21" s="38" t="n">
        <x:v>2019</x:v>
      </x:c>
      <x:c r="B21" s="38" t="n">
        <x:v>5</x:v>
      </x:c>
      <x:c r="C21" s="38" t="str">
        <x:v>May-2019</x:v>
      </x:c>
      <x:c r="D21" s="43" t="n">
        <x:v>117915</x:v>
      </x:c>
      <x:c r="E21" s="43" t="n">
        <x:v>133993</x:v>
      </x:c>
      <x:c r="F21" s="43" t="n">
        <x:v>147160</x:v>
      </x:c>
      <x:c r="G21" s="39" t="str">
        <x:v>Normal</x:v>
      </x:c>
      <x:c r="H21" s="38" t="str">
        <x:v>IBESTAT 000011A_000001 v1.30</x:v>
      </x:c>
    </x:row>
    <x:row r="22" ht="20" customHeight="1">
      <x:c r="A22" s="37" t="n">
        <x:v>2019</x:v>
      </x:c>
      <x:c r="B22" s="37" t="n">
        <x:v>6</x:v>
      </x:c>
      <x:c r="C22" s="37" t="str">
        <x:v>Jun-2019</x:v>
      </x:c>
      <x:c r="D22" s="44" t="n">
        <x:v>148752</x:v>
      </x:c>
      <x:c r="E22" s="44" t="n">
        <x:v>164866</x:v>
      </x:c>
      <x:c r="F22" s="44" t="n">
        <x:v>183706</x:v>
      </x:c>
      <x:c r="G22" s="40" t="str">
        <x:v>Normal</x:v>
      </x:c>
      <x:c r="H22" s="37" t="str">
        <x:v>IBESTAT 000011A_000001 v1.30</x:v>
      </x:c>
    </x:row>
    <x:row r="23" ht="20" customHeight="1">
      <x:c r="A23" s="38" t="n">
        <x:v>2019</x:v>
      </x:c>
      <x:c r="B23" s="38" t="n">
        <x:v>7</x:v>
      </x:c>
      <x:c r="C23" s="38" t="str">
        <x:v>Jul-2019</x:v>
      </x:c>
      <x:c r="D23" s="43" t="n">
        <x:v>177509</x:v>
      </x:c>
      <x:c r="E23" s="43" t="n">
        <x:v>191828</x:v>
      </x:c>
      <x:c r="F23" s="43" t="n">
        <x:v>205485</x:v>
      </x:c>
      <x:c r="G23" s="39" t="str">
        <x:v>Normal</x:v>
      </x:c>
      <x:c r="H23" s="38" t="str">
        <x:v>IBESTAT 000011A_000001 v1.30</x:v>
      </x:c>
    </x:row>
    <x:row r="24" ht="20" customHeight="1">
      <x:c r="A24" s="37" t="n">
        <x:v>2019</x:v>
      </x:c>
      <x:c r="B24" s="37" t="n">
        <x:v>8</x:v>
      </x:c>
      <x:c r="C24" s="37" t="str">
        <x:v>Ago-2019</x:v>
      </x:c>
      <x:c r="D24" s="44" t="n">
        <x:v>182334</x:v>
      </x:c>
      <x:c r="E24" s="44" t="n">
        <x:v>210795</x:v>
      </x:c>
      <x:c r="F24" s="44" t="n">
        <x:v>221084</x:v>
      </x:c>
      <x:c r="G24" s="40" t="str">
        <x:v>Normal</x:v>
      </x:c>
      <x:c r="H24" s="37" t="str">
        <x:v>IBESTAT 000011A_000001 v1.30</x:v>
      </x:c>
    </x:row>
    <x:row r="25" ht="20" customHeight="1">
      <x:c r="A25" s="38" t="n">
        <x:v>2019</x:v>
      </x:c>
      <x:c r="B25" s="38" t="n">
        <x:v>9</x:v>
      </x:c>
      <x:c r="C25" s="38" t="str">
        <x:v>Sep-2019</x:v>
      </x:c>
      <x:c r="D25" s="43" t="n">
        <x:v>135474</x:v>
      </x:c>
      <x:c r="E25" s="43" t="n">
        <x:v>159434</x:v>
      </x:c>
      <x:c r="F25" s="43" t="n">
        <x:v>179004</x:v>
      </x:c>
      <x:c r="G25" s="39" t="str">
        <x:v>Normal</x:v>
      </x:c>
      <x:c r="H25" s="38" t="str">
        <x:v>IBESTAT 000011A_000001 v1.30</x:v>
      </x:c>
    </x:row>
    <x:row r="26" ht="20" customHeight="1">
      <x:c r="A26" s="37" t="n">
        <x:v>2019</x:v>
      </x:c>
      <x:c r="B26" s="37" t="n">
        <x:v>10</x:v>
      </x:c>
      <x:c r="C26" s="37" t="str">
        <x:v>Oct-2019</x:v>
      </x:c>
      <x:c r="D26" s="44" t="n">
        <x:v>103595</x:v>
      </x:c>
      <x:c r="E26" s="44" t="n">
        <x:v>121108</x:v>
      </x:c>
      <x:c r="F26" s="44" t="n">
        <x:v>134469</x:v>
      </x:c>
      <x:c r="G26" s="40" t="str">
        <x:v>Normal</x:v>
      </x:c>
      <x:c r="H26" s="37" t="str">
        <x:v>IBESTAT 000011A_000001 v1.30</x:v>
      </x:c>
    </x:row>
    <x:row r="27" ht="20" customHeight="1">
      <x:c r="A27" s="38" t="n">
        <x:v>2019</x:v>
      </x:c>
      <x:c r="B27" s="38" t="n">
        <x:v>11</x:v>
      </x:c>
      <x:c r="C27" s="38" t="str">
        <x:v>Nov-2019</x:v>
      </x:c>
      <x:c r="D27" s="43" t="n">
        <x:v>96643</x:v>
      </x:c>
      <x:c r="E27" s="43" t="n">
        <x:v>98380</x:v>
      </x:c>
      <x:c r="F27" s="43" t="n">
        <x:v>104541</x:v>
      </x:c>
      <x:c r="G27" s="39" t="str">
        <x:v>Normal</x:v>
      </x:c>
      <x:c r="H27" s="38" t="str">
        <x:v>IBESTAT 000011A_000001 v1.30</x:v>
      </x:c>
    </x:row>
    <x:row r="28" ht="20" customHeight="1">
      <x:c r="A28" s="37" t="n">
        <x:v>2019</x:v>
      </x:c>
      <x:c r="B28" s="37" t="n">
        <x:v>12</x:v>
      </x:c>
      <x:c r="C28" s="37" t="str">
        <x:v>Dic-2019</x:v>
      </x:c>
      <x:c r="D28" s="44" t="n">
        <x:v>95030</x:v>
      </x:c>
      <x:c r="E28" s="44" t="n">
        <x:v>96189</x:v>
      </x:c>
      <x:c r="F28" s="44" t="n">
        <x:v>97194</x:v>
      </x:c>
      <x:c r="G28" s="40" t="str">
        <x:v>Normal</x:v>
      </x:c>
      <x:c r="H28" s="37" t="str">
        <x:v>IBESTAT 000011A_000001 v1.30</x:v>
      </x:c>
    </x:row>
    <x:row r="29" ht="20" customHeight="1">
      <x:c r="A29" s="38" t="n">
        <x:v>2020</x:v>
      </x:c>
      <x:c r="B29" s="38" t="n">
        <x:v>1</x:v>
      </x:c>
      <x:c r="C29" s="38" t="str">
        <x:v>Ene-2020</x:v>
      </x:c>
      <x:c r="D29" s="43" t="n">
        <x:v>96142</x:v>
      </x:c>
      <x:c r="E29" s="43" t="n">
        <x:v>97587</x:v>
      </x:c>
      <x:c r="F29" s="43" t="n">
        <x:v>99220</x:v>
      </x:c>
      <x:c r="G29" s="39" t="str">
        <x:v>Normal</x:v>
      </x:c>
      <x:c r="H29" s="38" t="str">
        <x:v>IBESTAT 000011A_000001 v1.30</x:v>
      </x:c>
    </x:row>
    <x:row r="30" ht="20" customHeight="1">
      <x:c r="A30" s="37" t="n">
        <x:v>2020</x:v>
      </x:c>
      <x:c r="B30" s="37" t="n">
        <x:v>2</x:v>
      </x:c>
      <x:c r="C30" s="37" t="str">
        <x:v>Feb-2020</x:v>
      </x:c>
      <x:c r="D30" s="44" t="n">
        <x:v>99358</x:v>
      </x:c>
      <x:c r="E30" s="44" t="n">
        <x:v>101624</x:v>
      </x:c>
      <x:c r="F30" s="44" t="n">
        <x:v>103207</x:v>
      </x:c>
      <x:c r="G30" s="40" t="str">
        <x:v>Normal</x:v>
      </x:c>
      <x:c r="H30" s="37" t="str">
        <x:v>IBESTAT 000011A_000001 v1.30</x:v>
      </x:c>
    </x:row>
    <x:row r="31" ht="20" customHeight="1">
      <x:c r="A31" s="38" t="n">
        <x:v>2020</x:v>
      </x:c>
      <x:c r="B31" s="38" t="n">
        <x:v>3</x:v>
      </x:c>
      <x:c r="C31" s="38" t="str">
        <x:v>Mar-2020</x:v>
      </x:c>
      <x:c r="D31" s="43" t="n">
        <x:v>102612</x:v>
      </x:c>
      <x:c r="E31" s="43" t="n">
        <x:v>104574</x:v>
      </x:c>
      <x:c r="F31" s="43" t="n">
        <x:v>105358</x:v>
      </x:c>
      <x:c r="G31" s="39" t="str">
        <x:v>Normal</x:v>
      </x:c>
      <x:c r="H31" s="38" t="str">
        <x:v>IBESTAT 000011A_000001 v1.30</x:v>
      </x:c>
    </x:row>
    <x:row r="32" ht="20" customHeight="1">
      <x:c r="A32" s="37" t="n">
        <x:v>2020</x:v>
      </x:c>
      <x:c r="B32" s="37" t="n">
        <x:v>4</x:v>
      </x:c>
      <x:c r="C32" s="37" t="str">
        <x:v>Abr-2020</x:v>
      </x:c>
      <x:c r="D32" s="44" t="n">
        <x:v>104968</x:v>
      </x:c>
      <x:c r="E32" s="44" t="n">
        <x:v>105201</x:v>
      </x:c>
      <x:c r="F32" s="44" t="n">
        <x:v>105426</x:v>
      </x:c>
      <x:c r="G32" s="40" t="str">
        <x:v>Normal</x:v>
      </x:c>
      <x:c r="H32" s="37" t="str">
        <x:v>IBESTAT 000011A_000001 v1.30</x:v>
      </x:c>
    </x:row>
    <x:row r="33" ht="20" customHeight="1">
      <x:c r="A33" s="38" t="n">
        <x:v>2020</x:v>
      </x:c>
      <x:c r="B33" s="38" t="n">
        <x:v>5</x:v>
      </x:c>
      <x:c r="C33" s="38" t="str">
        <x:v>May-2020</x:v>
      </x:c>
      <x:c r="D33" s="43" t="n">
        <x:v>105456</x:v>
      </x:c>
      <x:c r="E33" s="43" t="n">
        <x:v>105801</x:v>
      </x:c>
      <x:c r="F33" s="43" t="n">
        <x:v>106262</x:v>
      </x:c>
      <x:c r="G33" s="39" t="str">
        <x:v>Normal</x:v>
      </x:c>
      <x:c r="H33" s="38" t="str">
        <x:v>IBESTAT 000011A_000001 v1.30</x:v>
      </x:c>
    </x:row>
    <x:row r="34" ht="20" customHeight="1">
      <x:c r="A34" s="37" t="n">
        <x:v>2020</x:v>
      </x:c>
      <x:c r="B34" s="37" t="n">
        <x:v>6</x:v>
      </x:c>
      <x:c r="C34" s="37" t="str">
        <x:v>Jun-2020</x:v>
      </x:c>
      <x:c r="D34" s="44" t="n">
        <x:v>106304</x:v>
      </x:c>
      <x:c r="E34" s="44" t="n">
        <x:v>109226</x:v>
      </x:c>
      <x:c r="F34" s="44" t="n">
        <x:v>115212</x:v>
      </x:c>
      <x:c r="G34" s="40" t="str">
        <x:v>Normal</x:v>
      </x:c>
      <x:c r="H34" s="37" t="str">
        <x:v>IBESTAT 000011A_000001 v1.30</x:v>
      </x:c>
    </x:row>
    <x:row r="35" ht="20" customHeight="1">
      <x:c r="A35" s="38" t="n">
        <x:v>2020</x:v>
      </x:c>
      <x:c r="B35" s="38" t="n">
        <x:v>7</x:v>
      </x:c>
      <x:c r="C35" s="38" t="str">
        <x:v>Jul-2020</x:v>
      </x:c>
      <x:c r="D35" s="43" t="n">
        <x:v>117069</x:v>
      </x:c>
      <x:c r="E35" s="43" t="n">
        <x:v>144309</x:v>
      </x:c>
      <x:c r="F35" s="43" t="n">
        <x:v>163157</x:v>
      </x:c>
      <x:c r="G35" s="39" t="str">
        <x:v>Normal</x:v>
      </x:c>
      <x:c r="H35" s="38" t="str">
        <x:v>IBESTAT 000011A_000001 v1.30</x:v>
      </x:c>
    </x:row>
    <x:row r="36" ht="20" customHeight="1">
      <x:c r="A36" s="37" t="n">
        <x:v>2020</x:v>
      </x:c>
      <x:c r="B36" s="37" t="n">
        <x:v>8</x:v>
      </x:c>
      <x:c r="C36" s="37" t="str">
        <x:v>Ago-2020</x:v>
      </x:c>
      <x:c r="D36" s="44" t="n">
        <x:v>142712</x:v>
      </x:c>
      <x:c r="E36" s="44" t="n">
        <x:v>170769</x:v>
      </x:c>
      <x:c r="F36" s="44" t="n">
        <x:v>181984</x:v>
      </x:c>
      <x:c r="G36" s="40" t="str">
        <x:v>Normal</x:v>
      </x:c>
      <x:c r="H36" s="37" t="str">
        <x:v>IBESTAT 000011A_000001 v1.30</x:v>
      </x:c>
    </x:row>
    <x:row r="37" ht="20" customHeight="1">
      <x:c r="A37" s="38" t="n">
        <x:v>2020</x:v>
      </x:c>
      <x:c r="B37" s="38" t="n">
        <x:v>9</x:v>
      </x:c>
      <x:c r="C37" s="38" t="str">
        <x:v>Sep-2020</x:v>
      </x:c>
      <x:c r="D37" s="43" t="n">
        <x:v>108429</x:v>
      </x:c>
      <x:c r="E37" s="43" t="n">
        <x:v>124488</x:v>
      </x:c>
      <x:c r="F37" s="43" t="n">
        <x:v>142000</x:v>
      </x:c>
      <x:c r="G37" s="39" t="str">
        <x:v>Normal</x:v>
      </x:c>
      <x:c r="H37" s="38" t="str">
        <x:v>IBESTAT 000011A_000001 v1.30</x:v>
      </x:c>
    </x:row>
    <x:row r="38" ht="20" customHeight="1">
      <x:c r="A38" s="37" t="n">
        <x:v>2020</x:v>
      </x:c>
      <x:c r="B38" s="37" t="n">
        <x:v>10</x:v>
      </x:c>
      <x:c r="C38" s="37" t="str">
        <x:v>Oct-2020</x:v>
      </x:c>
      <x:c r="D38" s="44" t="n">
        <x:v>100366</x:v>
      </x:c>
      <x:c r="E38" s="44" t="n">
        <x:v>103722</x:v>
      </x:c>
      <x:c r="F38" s="44" t="n">
        <x:v>108398</x:v>
      </x:c>
      <x:c r="G38" s="40" t="str">
        <x:v>Normal</x:v>
      </x:c>
      <x:c r="H38" s="37" t="str">
        <x:v>IBESTAT 000011A_000001 v1.30</x:v>
      </x:c>
    </x:row>
    <x:row r="39" ht="20" customHeight="1">
      <x:c r="A39" s="38" t="n">
        <x:v>2020</x:v>
      </x:c>
      <x:c r="B39" s="38" t="n">
        <x:v>11</x:v>
      </x:c>
      <x:c r="C39" s="38" t="str">
        <x:v>Nov-2020</x:v>
      </x:c>
      <x:c r="D39" s="43" t="n">
        <x:v>98985</x:v>
      </x:c>
      <x:c r="E39" s="43" t="n">
        <x:v>99322</x:v>
      </x:c>
      <x:c r="F39" s="43" t="n">
        <x:v>99916</x:v>
      </x:c>
      <x:c r="G39" s="39" t="str">
        <x:v>Normal</x:v>
      </x:c>
      <x:c r="H39" s="38" t="str">
        <x:v>IBESTAT 000011A_000001 v1.30</x:v>
      </x:c>
    </x:row>
    <x:row r="40" ht="20" customHeight="1">
      <x:c r="A40" s="37" t="n">
        <x:v>2020</x:v>
      </x:c>
      <x:c r="B40" s="37" t="n">
        <x:v>12</x:v>
      </x:c>
      <x:c r="C40" s="37" t="str">
        <x:v>Dic-2020</x:v>
      </x:c>
      <x:c r="D40" s="44" t="n">
        <x:v>98410</x:v>
      </x:c>
      <x:c r="E40" s="44" t="n">
        <x:v>99700</x:v>
      </x:c>
      <x:c r="F40" s="44" t="n">
        <x:v>101540</x:v>
      </x:c>
      <x:c r="G40" s="40" t="str">
        <x:v>Normal</x:v>
      </x:c>
      <x:c r="H40" s="37" t="str">
        <x:v>IBESTAT 000011A_000001 v1.30</x:v>
      </x:c>
    </x:row>
    <x:row r="41" ht="20" customHeight="1">
      <x:c r="A41" s="38" t="n">
        <x:v>2021</x:v>
      </x:c>
      <x:c r="B41" s="38" t="n">
        <x:v>1</x:v>
      </x:c>
      <x:c r="C41" s="38" t="str">
        <x:v>Ene-2021</x:v>
      </x:c>
      <x:c r="D41" s="43" t="n">
        <x:v>98729</x:v>
      </x:c>
      <x:c r="E41" s="43" t="n">
        <x:v>99307</x:v>
      </x:c>
      <x:c r="F41" s="43" t="n">
        <x:v>101481</x:v>
      </x:c>
      <x:c r="G41" s="39" t="str">
        <x:v>Normal</x:v>
      </x:c>
      <x:c r="H41" s="38" t="str">
        <x:v>IBESTAT 000011A_000001 v1.30</x:v>
      </x:c>
    </x:row>
    <x:row r="42" ht="20" customHeight="1">
      <x:c r="A42" s="37" t="n">
        <x:v>2021</x:v>
      </x:c>
      <x:c r="B42" s="37" t="n">
        <x:v>2</x:v>
      </x:c>
      <x:c r="C42" s="37" t="str">
        <x:v>Feb-2021</x:v>
      </x:c>
      <x:c r="D42" s="44" t="n">
        <x:v>99137</x:v>
      </x:c>
      <x:c r="E42" s="44" t="n">
        <x:v>99527</x:v>
      </x:c>
      <x:c r="F42" s="44" t="n">
        <x:v>100360</x:v>
      </x:c>
      <x:c r="G42" s="40" t="str">
        <x:v>Normal</x:v>
      </x:c>
      <x:c r="H42" s="37" t="str">
        <x:v>IBESTAT 000011A_000001 v1.30</x:v>
      </x:c>
    </x:row>
    <x:row r="43" ht="20" customHeight="1">
      <x:c r="A43" s="38" t="n">
        <x:v>2021</x:v>
      </x:c>
      <x:c r="B43" s="38" t="n">
        <x:v>3</x:v>
      </x:c>
      <x:c r="C43" s="38" t="str">
        <x:v>Mar-2021</x:v>
      </x:c>
      <x:c r="D43" s="43" t="n">
        <x:v>99348</x:v>
      </x:c>
      <x:c r="E43" s="43" t="n">
        <x:v>100377</x:v>
      </x:c>
      <x:c r="F43" s="43" t="n">
        <x:v>104518</x:v>
      </x:c>
      <x:c r="G43" s="39" t="str">
        <x:v>Normal</x:v>
      </x:c>
      <x:c r="H43" s="38" t="str">
        <x:v>IBESTAT 000011A_000001 v1.30</x:v>
      </x:c>
    </x:row>
    <x:row r="44" ht="20" customHeight="1">
      <x:c r="A44" s="37" t="n">
        <x:v>2021</x:v>
      </x:c>
      <x:c r="B44" s="37" t="n">
        <x:v>4</x:v>
      </x:c>
      <x:c r="C44" s="37" t="str">
        <x:v>Abr-2021</x:v>
      </x:c>
      <x:c r="D44" s="44" t="n">
        <x:v>100893</x:v>
      </x:c>
      <x:c r="E44" s="44" t="n">
        <x:v>102448</x:v>
      </x:c>
      <x:c r="F44" s="44" t="n">
        <x:v>107239</x:v>
      </x:c>
      <x:c r="G44" s="40" t="str">
        <x:v>Normal</x:v>
      </x:c>
      <x:c r="H44" s="37" t="str">
        <x:v>IBESTAT 000011A_000001 v1.30</x:v>
      </x:c>
    </x:row>
    <x:row r="45" ht="20" customHeight="1">
      <x:c r="A45" s="38" t="n">
        <x:v>2021</x:v>
      </x:c>
      <x:c r="B45" s="38" t="n">
        <x:v>5</x:v>
      </x:c>
      <x:c r="C45" s="38" t="str">
        <x:v>May-2021</x:v>
      </x:c>
      <x:c r="D45" s="43" t="n">
        <x:v>102445</x:v>
      </x:c>
      <x:c r="E45" s="43" t="n">
        <x:v>106344</x:v>
      </x:c>
      <x:c r="F45" s="43" t="n">
        <x:v>110724</x:v>
      </x:c>
      <x:c r="G45" s="39" t="str">
        <x:v>Normal</x:v>
      </x:c>
      <x:c r="H45" s="38" t="str">
        <x:v>IBESTAT 000011A_000001 v1.30</x:v>
      </x:c>
    </x:row>
    <x:row r="46" ht="20" customHeight="1">
      <x:c r="A46" s="37" t="n">
        <x:v>2021</x:v>
      </x:c>
      <x:c r="B46" s="37" t="n">
        <x:v>6</x:v>
      </x:c>
      <x:c r="C46" s="37" t="str">
        <x:v>Jun-2021</x:v>
      </x:c>
      <x:c r="D46" s="44" t="n">
        <x:v>110252</x:v>
      </x:c>
      <x:c r="E46" s="44" t="n">
        <x:v>128475</x:v>
      </x:c>
      <x:c r="F46" s="44" t="n">
        <x:v>147553</x:v>
      </x:c>
      <x:c r="G46" s="40" t="str">
        <x:v>Normal</x:v>
      </x:c>
      <x:c r="H46" s="37" t="str">
        <x:v>IBESTAT 000011A_000001 v1.30</x:v>
      </x:c>
    </x:row>
    <x:row r="47" ht="20" customHeight="1">
      <x:c r="A47" s="38" t="n">
        <x:v>2021</x:v>
      </x:c>
      <x:c r="B47" s="38" t="n">
        <x:v>7</x:v>
      </x:c>
      <x:c r="C47" s="38" t="str">
        <x:v>Jul-2021</x:v>
      </x:c>
      <x:c r="D47" s="43" t="n">
        <x:v>147259</x:v>
      </x:c>
      <x:c r="E47" s="43" t="n">
        <x:v>172639</x:v>
      </x:c>
      <x:c r="F47" s="43" t="n">
        <x:v>189063</x:v>
      </x:c>
      <x:c r="G47" s="39" t="str">
        <x:v>Normal</x:v>
      </x:c>
      <x:c r="H47" s="38" t="str">
        <x:v>IBESTAT 000011A_000001 v1.30</x:v>
      </x:c>
    </x:row>
    <x:row r="48" ht="20" customHeight="1">
      <x:c r="A48" s="37" t="n">
        <x:v>2021</x:v>
      </x:c>
      <x:c r="B48" s="37" t="n">
        <x:v>8</x:v>
      </x:c>
      <x:c r="C48" s="37" t="str">
        <x:v>Ago-2021</x:v>
      </x:c>
      <x:c r="D48" s="44" t="n">
        <x:v>163412</x:v>
      </x:c>
      <x:c r="E48" s="44" t="n">
        <x:v>196790</x:v>
      </x:c>
      <x:c r="F48" s="44" t="n">
        <x:v>207830</x:v>
      </x:c>
      <x:c r="G48" s="40" t="str">
        <x:v>Normal</x:v>
      </x:c>
      <x:c r="H48" s="37" t="str">
        <x:v>IBESTAT 000011A_000001 v1.30</x:v>
      </x:c>
    </x:row>
    <x:row r="49" ht="20" customHeight="1">
      <x:c r="A49" s="38" t="n">
        <x:v>2021</x:v>
      </x:c>
      <x:c r="B49" s="38" t="n">
        <x:v>9</x:v>
      </x:c>
      <x:c r="C49" s="38" t="str">
        <x:v>Sep-2021</x:v>
      </x:c>
      <x:c r="D49" s="43" t="n">
        <x:v>127324</x:v>
      </x:c>
      <x:c r="E49" s="43" t="n">
        <x:v>145632</x:v>
      </x:c>
      <x:c r="F49" s="43" t="n">
        <x:v>164070</x:v>
      </x:c>
      <x:c r="G49" s="39" t="str">
        <x:v>Normal</x:v>
      </x:c>
      <x:c r="H49" s="38" t="str">
        <x:v>IBESTAT 000011A_000001 v1.30</x:v>
      </x:c>
    </x:row>
    <x:row r="50" ht="20" customHeight="1">
      <x:c r="A50" s="37" t="n">
        <x:v>2021</x:v>
      </x:c>
      <x:c r="B50" s="37" t="n">
        <x:v>10</x:v>
      </x:c>
      <x:c r="C50" s="37" t="str">
        <x:v>Oct-2021</x:v>
      </x:c>
      <x:c r="D50" s="44" t="n">
        <x:v>105067</x:v>
      </x:c>
      <x:c r="E50" s="44" t="n">
        <x:v>117565</x:v>
      </x:c>
      <x:c r="F50" s="44" t="n">
        <x:v>127953</x:v>
      </x:c>
      <x:c r="G50" s="40" t="str">
        <x:v>Normal</x:v>
      </x:c>
      <x:c r="H50" s="37" t="str">
        <x:v>IBESTAT 000011A_000001 v1.30</x:v>
      </x:c>
    </x:row>
    <x:row r="51" ht="20" customHeight="1">
      <x:c r="A51" s="38" t="n">
        <x:v>2021</x:v>
      </x:c>
      <x:c r="B51" s="38" t="n">
        <x:v>11</x:v>
      </x:c>
      <x:c r="C51" s="38" t="str">
        <x:v>Nov-2021</x:v>
      </x:c>
      <x:c r="D51" s="43" t="n">
        <x:v>98531</x:v>
      </x:c>
      <x:c r="E51" s="43" t="n">
        <x:v>100320</x:v>
      </x:c>
      <x:c r="F51" s="43" t="n">
        <x:v>104172</x:v>
      </x:c>
      <x:c r="G51" s="39" t="str">
        <x:v>Normal</x:v>
      </x:c>
      <x:c r="H51" s="38" t="str">
        <x:v>IBESTAT 000011A_000001 v1.30</x:v>
      </x:c>
    </x:row>
    <x:row r="52" ht="20" customHeight="1">
      <x:c r="A52" s="37" t="n">
        <x:v>2021</x:v>
      </x:c>
      <x:c r="B52" s="37" t="n">
        <x:v>12</x:v>
      </x:c>
      <x:c r="C52" s="37" t="str">
        <x:v>Dic-2021</x:v>
      </x:c>
      <x:c r="D52" s="44" t="n">
        <x:v>97809</x:v>
      </x:c>
      <x:c r="E52" s="44" t="n">
        <x:v>98547</x:v>
      </x:c>
      <x:c r="F52" s="44" t="n">
        <x:v>99701</x:v>
      </x:c>
      <x:c r="G52" s="40" t="str">
        <x:v>Normal</x:v>
      </x:c>
      <x:c r="H52" s="37" t="str">
        <x:v>IBESTAT 000011A_000001 v1.30</x:v>
      </x:c>
    </x:row>
    <x:row r="53" ht="20" customHeight="1">
      <x:c r="A53" s="38" t="n">
        <x:v>2022</x:v>
      </x:c>
      <x:c r="B53" s="38" t="n">
        <x:v>1</x:v>
      </x:c>
      <x:c r="C53" s="38" t="str">
        <x:v>Ene-2022</x:v>
      </x:c>
      <x:c r="D53" s="43" t="n">
        <x:v>98427</x:v>
      </x:c>
      <x:c r="E53" s="43" t="n">
        <x:v>99541</x:v>
      </x:c>
      <x:c r="F53" s="43" t="n">
        <x:v>100222</x:v>
      </x:c>
      <x:c r="G53" s="39" t="str">
        <x:v>Normal</x:v>
      </x:c>
      <x:c r="H53" s="38" t="str">
        <x:v>IBESTAT 000011A_000001 v1.30</x:v>
      </x:c>
    </x:row>
    <x:row r="54" ht="20" customHeight="1">
      <x:c r="A54" s="37" t="n">
        <x:v>2022</x:v>
      </x:c>
      <x:c r="B54" s="37" t="n">
        <x:v>2</x:v>
      </x:c>
      <x:c r="C54" s="37" t="str">
        <x:v>Feb-2022</x:v>
      </x:c>
      <x:c r="D54" s="44" t="n">
        <x:v>99453</x:v>
      </x:c>
      <x:c r="E54" s="44" t="n">
        <x:v>100026</x:v>
      </x:c>
      <x:c r="F54" s="44" t="n">
        <x:v>100408</x:v>
      </x:c>
      <x:c r="G54" s="40" t="str">
        <x:v>Normal</x:v>
      </x:c>
      <x:c r="H54" s="37" t="str">
        <x:v>IBESTAT 000011A_000001 v1.30</x:v>
      </x:c>
    </x:row>
    <x:row r="55" ht="20" customHeight="1">
      <x:c r="A55" s="38" t="n">
        <x:v>2022</x:v>
      </x:c>
      <x:c r="B55" s="38" t="n">
        <x:v>3</x:v>
      </x:c>
      <x:c r="C55" s="38" t="str">
        <x:v>Mar-2022</x:v>
      </x:c>
      <x:c r="D55" s="43" t="n">
        <x:v>99967</x:v>
      </x:c>
      <x:c r="E55" s="43" t="n">
        <x:v>102880</x:v>
      </x:c>
      <x:c r="F55" s="43" t="n">
        <x:v>106190</x:v>
      </x:c>
      <x:c r="G55" s="39" t="str">
        <x:v>Normal</x:v>
      </x:c>
      <x:c r="H55" s="38" t="str">
        <x:v>IBESTAT 000011A_000001 v1.30</x:v>
      </x:c>
    </x:row>
    <x:row r="56" ht="20" customHeight="1">
      <x:c r="A56" s="37" t="n">
        <x:v>2022</x:v>
      </x:c>
      <x:c r="B56" s="37" t="n">
        <x:v>4</x:v>
      </x:c>
      <x:c r="C56" s="37" t="str">
        <x:v>Abr-2022</x:v>
      </x:c>
      <x:c r="D56" s="44" t="n">
        <x:v>106766</x:v>
      </x:c>
      <x:c r="E56" s="44" t="n">
        <x:v>116376</x:v>
      </x:c>
      <x:c r="F56" s="44" t="n">
        <x:v>123940</x:v>
      </x:c>
      <x:c r="G56" s="40" t="str">
        <x:v>Normal</x:v>
      </x:c>
      <x:c r="H56" s="37" t="str">
        <x:v>IBESTAT 000011A_000001 v1.30</x:v>
      </x:c>
    </x:row>
    <x:row r="57" ht="20" customHeight="1">
      <x:c r="A57" s="38" t="n">
        <x:v>2022</x:v>
      </x:c>
      <x:c r="B57" s="38" t="n">
        <x:v>5</x:v>
      </x:c>
      <x:c r="C57" s="38" t="str">
        <x:v>May-2022</x:v>
      </x:c>
      <x:c r="D57" s="43" t="n">
        <x:v>122241</x:v>
      </x:c>
      <x:c r="E57" s="43" t="n">
        <x:v>135727</x:v>
      </x:c>
      <x:c r="F57" s="43" t="n">
        <x:v>150272</x:v>
      </x:c>
      <x:c r="G57" s="39" t="str">
        <x:v>Normal</x:v>
      </x:c>
      <x:c r="H57" s="38" t="str">
        <x:v>IBESTAT 000011A_000001 v1.30</x:v>
      </x:c>
    </x:row>
    <x:row r="58" ht="20" customHeight="1">
      <x:c r="A58" s="37" t="n">
        <x:v>2022</x:v>
      </x:c>
      <x:c r="B58" s="37" t="n">
        <x:v>6</x:v>
      </x:c>
      <x:c r="C58" s="37" t="str">
        <x:v>Jun-2022</x:v>
      </x:c>
      <x:c r="D58" s="44" t="n">
        <x:v>152279</x:v>
      </x:c>
      <x:c r="E58" s="44" t="n">
        <x:v>165393</x:v>
      </x:c>
      <x:c r="F58" s="44" t="n">
        <x:v>183363</x:v>
      </x:c>
      <x:c r="G58" s="40" t="str">
        <x:v>Normal</x:v>
      </x:c>
      <x:c r="H58" s="37" t="str">
        <x:v>IBESTAT 000011A_000001 v1.30</x:v>
      </x:c>
    </x:row>
    <x:row r="59" ht="20" customHeight="1">
      <x:c r="A59" s="38" t="n">
        <x:v>2022</x:v>
      </x:c>
      <x:c r="B59" s="38" t="n">
        <x:v>7</x:v>
      </x:c>
      <x:c r="C59" s="38" t="str">
        <x:v>Jul-2022</x:v>
      </x:c>
      <x:c r="D59" s="43" t="n">
        <x:v>180185</x:v>
      </x:c>
      <x:c r="E59" s="43" t="n">
        <x:v>196027</x:v>
      </x:c>
      <x:c r="F59" s="43" t="n">
        <x:v>210035</x:v>
      </x:c>
      <x:c r="G59" s="39" t="str">
        <x:v>Normal</x:v>
      </x:c>
      <x:c r="H59" s="38" t="str">
        <x:v>IBESTAT 000011A_000001 v1.30</x:v>
      </x:c>
    </x:row>
    <x:row r="60" ht="20" customHeight="1">
      <x:c r="A60" s="37" t="n">
        <x:v>2022</x:v>
      </x:c>
      <x:c r="B60" s="37" t="n">
        <x:v>8</x:v>
      </x:c>
      <x:c r="C60" s="37" t="str">
        <x:v>Ago-2022</x:v>
      </x:c>
      <x:c r="D60" s="44" t="n">
        <x:v>184560</x:v>
      </x:c>
      <x:c r="E60" s="44" t="n">
        <x:v>213795</x:v>
      </x:c>
      <x:c r="F60" s="44" t="n">
        <x:v>223634</x:v>
      </x:c>
      <x:c r="G60" s="40" t="str">
        <x:v>Normal</x:v>
      </x:c>
      <x:c r="H60" s="37" t="str">
        <x:v>IBESTAT 000011A_000001 v1.30</x:v>
      </x:c>
    </x:row>
    <x:row r="61" ht="20" customHeight="1">
      <x:c r="A61" s="38" t="n">
        <x:v>2022</x:v>
      </x:c>
      <x:c r="B61" s="38" t="n">
        <x:v>9</x:v>
      </x:c>
      <x:c r="C61" s="38" t="str">
        <x:v>Sep-2022</x:v>
      </x:c>
      <x:c r="D61" s="43" t="n">
        <x:v>143067</x:v>
      </x:c>
      <x:c r="E61" s="43" t="n">
        <x:v>163415</x:v>
      </x:c>
      <x:c r="F61" s="43" t="n">
        <x:v>184007</x:v>
      </x:c>
      <x:c r="G61" s="39" t="str">
        <x:v>Normal</x:v>
      </x:c>
      <x:c r="H61" s="38" t="str">
        <x:v>IBESTAT 000011A_000001 v1.30</x:v>
      </x:c>
    </x:row>
    <x:row r="62" ht="20" customHeight="1">
      <x:c r="A62" s="37" t="n">
        <x:v>2022</x:v>
      </x:c>
      <x:c r="B62" s="37" t="n">
        <x:v>10</x:v>
      </x:c>
      <x:c r="C62" s="37" t="str">
        <x:v>Oct-2022</x:v>
      </x:c>
      <x:c r="D62" s="44" t="n">
        <x:v>107581</x:v>
      </x:c>
      <x:c r="E62" s="44" t="n">
        <x:v>127776</x:v>
      </x:c>
      <x:c r="F62" s="44" t="n">
        <x:v>142839</x:v>
      </x:c>
      <x:c r="G62" s="40" t="str">
        <x:v>Normal</x:v>
      </x:c>
      <x:c r="H62" s="37" t="str">
        <x:v>IBESTAT 000011A_000001 v1.30</x:v>
      </x:c>
    </x:row>
    <x:row r="63" ht="20" customHeight="1">
      <x:c r="A63" s="38" t="n">
        <x:v>2022</x:v>
      </x:c>
      <x:c r="B63" s="38" t="n">
        <x:v>11</x:v>
      </x:c>
      <x:c r="C63" s="38" t="str">
        <x:v>Nov-2022</x:v>
      </x:c>
      <x:c r="D63" s="43" t="n">
        <x:v>98743</x:v>
      </x:c>
      <x:c r="E63" s="43" t="n">
        <x:v>100762</x:v>
      </x:c>
      <x:c r="F63" s="43" t="n">
        <x:v>107668</x:v>
      </x:c>
      <x:c r="G63" s="39" t="str">
        <x:v>Normal</x:v>
      </x:c>
      <x:c r="H63" s="38" t="str">
        <x:v>IBESTAT 000011A_000001 v1.30</x:v>
      </x:c>
    </x:row>
    <x:row r="64" ht="20" customHeight="1">
      <x:c r="A64" s="37" t="n">
        <x:v>2022</x:v>
      </x:c>
      <x:c r="B64" s="37" t="n">
        <x:v>12</x:v>
      </x:c>
      <x:c r="C64" s="37" t="str">
        <x:v>Dic-2022</x:v>
      </x:c>
      <x:c r="D64" s="44" t="n">
        <x:v>96168</x:v>
      </x:c>
      <x:c r="E64" s="44" t="n">
        <x:v>97625</x:v>
      </x:c>
      <x:c r="F64" s="44" t="n">
        <x:v>98879</x:v>
      </x:c>
      <x:c r="G64" s="40" t="str">
        <x:v>Normal</x:v>
      </x:c>
      <x:c r="H64" s="37" t="str">
        <x:v>IBESTAT 000011A_000001 v1.30</x:v>
      </x:c>
    </x:row>
    <x:row r="65" ht="20" customHeight="1">
      <x:c r="A65" s="38" t="n">
        <x:v>2023</x:v>
      </x:c>
      <x:c r="B65" s="38" t="n">
        <x:v>1</x:v>
      </x:c>
      <x:c r="C65" s="38" t="str">
        <x:v>Ene-2023</x:v>
      </x:c>
      <x:c r="D65" s="43" t="n">
        <x:v>97077</x:v>
      </x:c>
      <x:c r="E65" s="43" t="n">
        <x:v>98273</x:v>
      </x:c>
      <x:c r="F65" s="43" t="n">
        <x:v>99625</x:v>
      </x:c>
      <x:c r="G65" s="39" t="str">
        <x:v>Normal</x:v>
      </x:c>
      <x:c r="H65" s="38" t="str">
        <x:v>IBESTAT 000011A_000001 v1.30</x:v>
      </x:c>
    </x:row>
    <x:row r="66" ht="20" customHeight="1">
      <x:c r="A66" s="37" t="n">
        <x:v>2023</x:v>
      </x:c>
      <x:c r="B66" s="37" t="n">
        <x:v>2</x:v>
      </x:c>
      <x:c r="C66" s="37" t="str">
        <x:v>Feb-2023</x:v>
      </x:c>
      <x:c r="D66" s="44" t="n">
        <x:v>99050</x:v>
      </x:c>
      <x:c r="E66" s="44" t="n">
        <x:v>100394</x:v>
      </x:c>
      <x:c r="F66" s="44" t="n">
        <x:v>101870</x:v>
      </x:c>
      <x:c r="G66" s="40" t="str">
        <x:v>Normal</x:v>
      </x:c>
      <x:c r="H66" s="37" t="str">
        <x:v>IBESTAT 000011A_000001 v1.30</x:v>
      </x:c>
    </x:row>
    <x:row r="67" ht="20" customHeight="1">
      <x:c r="A67" s="38" t="n">
        <x:v>2023</x:v>
      </x:c>
      <x:c r="B67" s="38" t="n">
        <x:v>3</x:v>
      </x:c>
      <x:c r="C67" s="38" t="str">
        <x:v>Mar-2023</x:v>
      </x:c>
      <x:c r="D67" s="43" t="n">
        <x:v>100915</x:v>
      </x:c>
      <x:c r="E67" s="43" t="n">
        <x:v>104156</x:v>
      </x:c>
      <x:c r="F67" s="43" t="n">
        <x:v>110949</x:v>
      </x:c>
      <x:c r="G67" s="39" t="str">
        <x:v>Normal</x:v>
      </x:c>
      <x:c r="H67" s="38" t="str">
        <x:v>IBESTAT 000011A_000001 v1.30</x:v>
      </x:c>
    </x:row>
    <x:row r="68" ht="20" customHeight="1">
      <x:c r="A68" s="37" t="n">
        <x:v>2023</x:v>
      </x:c>
      <x:c r="B68" s="37" t="n">
        <x:v>4</x:v>
      </x:c>
      <x:c r="C68" s="37" t="str">
        <x:v>Abr-2023</x:v>
      </x:c>
      <x:c r="D68" s="44" t="n">
        <x:v>114472</x:v>
      </x:c>
      <x:c r="E68" s="44" t="n">
        <x:v>118228</x:v>
      </x:c>
      <x:c r="F68" s="44" t="n">
        <x:v>128959</x:v>
      </x:c>
      <x:c r="G68" s="40" t="str">
        <x:v>Normal</x:v>
      </x:c>
      <x:c r="H68" s="37" t="str">
        <x:v>IBESTAT 000011A_000001 v1.30</x:v>
      </x:c>
    </x:row>
    <x:row r="69" ht="20" customHeight="1">
      <x:c r="A69" s="38" t="n">
        <x:v>2023</x:v>
      </x:c>
      <x:c r="B69" s="38" t="n">
        <x:v>5</x:v>
      </x:c>
      <x:c r="C69" s="38" t="str">
        <x:v>May-2023</x:v>
      </x:c>
      <x:c r="D69" s="43" t="n">
        <x:v>128424</x:v>
      </x:c>
      <x:c r="E69" s="43" t="n">
        <x:v>141495</x:v>
      </x:c>
      <x:c r="F69" s="43" t="n">
        <x:v>153195</x:v>
      </x:c>
      <x:c r="G69" s="39" t="str">
        <x:v>Normal</x:v>
      </x:c>
      <x:c r="H69" s="38" t="str">
        <x:v>IBESTAT 000011A_000001 v1.30</x:v>
      </x:c>
    </x:row>
    <x:row r="70" ht="20" customHeight="1">
      <x:c r="A70" s="37" t="n">
        <x:v>2023</x:v>
      </x:c>
      <x:c r="B70" s="37" t="n">
        <x:v>6</x:v>
      </x:c>
      <x:c r="C70" s="37" t="str">
        <x:v>Jun-2023</x:v>
      </x:c>
      <x:c r="D70" s="44" t="n">
        <x:v>155569</x:v>
      </x:c>
      <x:c r="E70" s="44" t="n">
        <x:v>171627</x:v>
      </x:c>
      <x:c r="F70" s="44" t="n">
        <x:v>191445</x:v>
      </x:c>
      <x:c r="G70" s="40" t="str">
        <x:v>Normal</x:v>
      </x:c>
      <x:c r="H70" s="37" t="str">
        <x:v>IBESTAT 000011A_000001 v1.30</x:v>
      </x:c>
    </x:row>
    <x:row r="71" ht="20" customHeight="1">
      <x:c r="A71" s="38" t="n">
        <x:v>2023</x:v>
      </x:c>
      <x:c r="B71" s="38" t="n">
        <x:v>7</x:v>
      </x:c>
      <x:c r="C71" s="38" t="str">
        <x:v>Jul-2023</x:v>
      </x:c>
      <x:c r="D71" s="43" t="n">
        <x:v>186226</x:v>
      </x:c>
      <x:c r="E71" s="43" t="n">
        <x:v>200900</x:v>
      </x:c>
      <x:c r="F71" s="43" t="n">
        <x:v>217237</x:v>
      </x:c>
      <x:c r="G71" s="39" t="str">
        <x:v>Normal</x:v>
      </x:c>
      <x:c r="H71" s="38" t="str">
        <x:v>IBESTAT 000011A_000001 v1.30</x:v>
      </x:c>
    </x:row>
    <x:row r="72" ht="20" customHeight="1">
      <x:c r="A72" s="37" t="n">
        <x:v>2023</x:v>
      </x:c>
      <x:c r="B72" s="37" t="n">
        <x:v>8</x:v>
      </x:c>
      <x:c r="C72" s="37" t="str">
        <x:v>Ago-2023</x:v>
      </x:c>
      <x:c r="D72" s="44" t="n">
        <x:v>189634</x:v>
      </x:c>
      <x:c r="E72" s="44" t="n">
        <x:v>217581</x:v>
      </x:c>
      <x:c r="F72" s="44" t="n">
        <x:v>229755</x:v>
      </x:c>
      <x:c r="G72" s="40" t="str">
        <x:v>Normal</x:v>
      </x:c>
      <x:c r="H72" s="37" t="str">
        <x:v>IBESTAT 000011A_000001 v1.30</x:v>
      </x:c>
    </x:row>
    <x:row r="73" ht="20" customHeight="1">
      <x:c r="A73" s="38" t="n">
        <x:v>2023</x:v>
      </x:c>
      <x:c r="B73" s="38" t="n">
        <x:v>9</x:v>
      </x:c>
      <x:c r="C73" s="38" t="str">
        <x:v>Sep-2023</x:v>
      </x:c>
      <x:c r="D73" s="43" t="n">
        <x:v>149389</x:v>
      </x:c>
      <x:c r="E73" s="43" t="n">
        <x:v>168660</x:v>
      </x:c>
      <x:c r="F73" s="43" t="n">
        <x:v>188023</x:v>
      </x:c>
      <x:c r="G73" s="39" t="str">
        <x:v>Normal</x:v>
      </x:c>
      <x:c r="H73" s="38" t="str">
        <x:v>IBESTAT 000011A_000001 v1.30</x:v>
      </x:c>
    </x:row>
    <x:row r="74" ht="20" customHeight="1">
      <x:c r="A74" s="37" t="n">
        <x:v>2023</x:v>
      </x:c>
      <x:c r="B74" s="37" t="n">
        <x:v>10</x:v>
      </x:c>
      <x:c r="C74" s="37" t="str">
        <x:v>Oct-2023</x:v>
      </x:c>
      <x:c r="D74" s="44" t="n">
        <x:v>109624</x:v>
      </x:c>
      <x:c r="E74" s="44" t="n">
        <x:v>133008</x:v>
      </x:c>
      <x:c r="F74" s="44" t="n">
        <x:v>147406</x:v>
      </x:c>
      <x:c r="G74" s="40" t="str">
        <x:v>Normal</x:v>
      </x:c>
      <x:c r="H74" s="37" t="str">
        <x:v>IBESTAT 000011A_000001 v1.30</x:v>
      </x:c>
    </x:row>
    <x:row r="75" ht="20" customHeight="1">
      <x:c r="A75" s="38" t="n">
        <x:v>2023</x:v>
      </x:c>
      <x:c r="B75" s="38" t="n">
        <x:v>11</x:v>
      </x:c>
      <x:c r="C75" s="38" t="str">
        <x:v>Nov-2023</x:v>
      </x:c>
      <x:c r="D75" s="43" t="n">
        <x:v>100152</x:v>
      </x:c>
      <x:c r="E75" s="43" t="n">
        <x:v>102084</x:v>
      </x:c>
      <x:c r="F75" s="43" t="n">
        <x:v>108347</x:v>
      </x:c>
      <x:c r="G75" s="39" t="str">
        <x:v>Normal</x:v>
      </x:c>
      <x:c r="H75" s="38" t="str">
        <x:v>IBESTAT 000011A_000001 v1.30</x:v>
      </x:c>
    </x:row>
    <x:row r="76" ht="20" customHeight="1">
      <x:c r="A76" s="37" t="n">
        <x:v>2023</x:v>
      </x:c>
      <x:c r="B76" s="37" t="n">
        <x:v>12</x:v>
      </x:c>
      <x:c r="C76" s="37" t="str">
        <x:v>Dic-2023</x:v>
      </x:c>
      <x:c r="D76" s="44" t="n">
        <x:v>98580</x:v>
      </x:c>
      <x:c r="E76" s="44" t="n">
        <x:v>99351</x:v>
      </x:c>
      <x:c r="F76" s="44" t="n">
        <x:v>100198</x:v>
      </x:c>
      <x:c r="G76" s="40" t="str">
        <x:v>Normal</x:v>
      </x:c>
      <x:c r="H76" s="37" t="str">
        <x:v>IBESTAT 000011A_000001 v1.30</x:v>
      </x:c>
    </x:row>
    <x:row r="77" ht="20" customHeight="1">
      <x:c r="A77" s="38" t="n">
        <x:v>2024</x:v>
      </x:c>
      <x:c r="B77" s="38" t="n">
        <x:v>1</x:v>
      </x:c>
      <x:c r="C77" s="38" t="str">
        <x:v>Ene-2024</x:v>
      </x:c>
      <x:c r="D77" s="43" t="n">
        <x:v>99546</x:v>
      </x:c>
      <x:c r="E77" s="43" t="n">
        <x:v>100392</x:v>
      </x:c>
      <x:c r="F77" s="43" t="n">
        <x:v>101703</x:v>
      </x:c>
      <x:c r="G77" s="39" t="str">
        <x:v>Normal</x:v>
      </x:c>
      <x:c r="H77" s="38" t="str">
        <x:v>IBESTAT 000011A_000001 v1.30</x:v>
      </x:c>
    </x:row>
    <x:row r="78" ht="20" customHeight="1">
      <x:c r="A78" s="37" t="n">
        <x:v>2024</x:v>
      </x:c>
      <x:c r="B78" s="37" t="n">
        <x:v>2</x:v>
      </x:c>
      <x:c r="C78" s="37" t="str">
        <x:v>Feb-2024</x:v>
      </x:c>
      <x:c r="D78" s="44" t="n">
        <x:v>101601</x:v>
      </x:c>
      <x:c r="E78" s="44" t="n">
        <x:v>103182</x:v>
      </x:c>
      <x:c r="F78" s="44" t="n">
        <x:v>105003</x:v>
      </x:c>
      <x:c r="G78" s="40" t="str">
        <x:v>Normal</x:v>
      </x:c>
      <x:c r="H78" s="37" t="str">
        <x:v>IBESTAT 000011A_000001 v1.30</x:v>
      </x:c>
    </x:row>
    <x:row r="79" ht="20" customHeight="1">
      <x:c r="A79" s="38" t="n">
        <x:v>2024</x:v>
      </x:c>
      <x:c r="B79" s="38" t="n">
        <x:v>3</x:v>
      </x:c>
      <x:c r="C79" s="38" t="str">
        <x:v>Mar-2024</x:v>
      </x:c>
      <x:c r="D79" s="43" t="n">
        <x:v>103825</x:v>
      </x:c>
      <x:c r="E79" s="43" t="n">
        <x:v>108256</x:v>
      </x:c>
      <x:c r="F79" s="43" t="n">
        <x:v>115103</x:v>
      </x:c>
      <x:c r="G79" s="39" t="str">
        <x:v>Normal</x:v>
      </x:c>
      <x:c r="H79" s="38" t="str">
        <x:v>IBESTAT 000011A_000001 v1.30</x:v>
      </x:c>
    </x:row>
    <x:row r="80" ht="20" customHeight="1">
      <x:c r="A80" s="37" t="n">
        <x:v>2024</x:v>
      </x:c>
      <x:c r="B80" s="37" t="n">
        <x:v>4</x:v>
      </x:c>
      <x:c r="C80" s="37" t="str">
        <x:v>Abr-2024</x:v>
      </x:c>
      <x:c r="D80" s="44" t="n">
        <x:v>111718</x:v>
      </x:c>
      <x:c r="E80" s="44" t="n">
        <x:v>118564</x:v>
      </x:c>
      <x:c r="F80" s="44" t="n">
        <x:v>126894</x:v>
      </x:c>
      <x:c r="G80" s="40" t="str">
        <x:v>Normal</x:v>
      </x:c>
      <x:c r="H80" s="37" t="str">
        <x:v>IBESTAT 000011A_000001 v1.30</x:v>
      </x:c>
    </x:row>
    <x:row r="81" ht="20" customHeight="1">
      <x:c r="A81" s="38" t="n">
        <x:v>2024</x:v>
      </x:c>
      <x:c r="B81" s="38" t="n">
        <x:v>5</x:v>
      </x:c>
      <x:c r="C81" s="38" t="str">
        <x:v>May-2024</x:v>
      </x:c>
      <x:c r="D81" s="43" t="n">
        <x:v>130785</x:v>
      </x:c>
      <x:c r="E81" s="43" t="n">
        <x:v>145710</x:v>
      </x:c>
      <x:c r="F81" s="43" t="n">
        <x:v>156145</x:v>
      </x:c>
      <x:c r="G81" s="39" t="str">
        <x:v>Normal</x:v>
      </x:c>
      <x:c r="H81" s="38" t="str">
        <x:v>IBESTAT 000011A_000001 v1.30</x:v>
      </x:c>
    </x:row>
    <x:row r="82" ht="20" customHeight="1">
      <x:c r="A82" s="37" t="n">
        <x:v>2024</x:v>
      </x:c>
      <x:c r="B82" s="37" t="n">
        <x:v>6</x:v>
      </x:c>
      <x:c r="C82" s="37" t="str">
        <x:v>Jun-2024</x:v>
      </x:c>
      <x:c r="D82" s="44" t="n">
        <x:v>158260</x:v>
      </x:c>
      <x:c r="E82" s="44" t="n">
        <x:v>174558</x:v>
      </x:c>
      <x:c r="F82" s="44" t="n">
        <x:v>192553</x:v>
      </x:c>
      <x:c r="G82" s="40" t="str">
        <x:v>Normal</x:v>
      </x:c>
      <x:c r="H82" s="37" t="str">
        <x:v>IBESTAT 000011A_000001 v1.30</x:v>
      </x:c>
    </x:row>
    <x:row r="83" ht="20" customHeight="1">
      <x:c r="A83" s="38" t="n">
        <x:v>2024</x:v>
      </x:c>
      <x:c r="B83" s="38" t="n">
        <x:v>7</x:v>
      </x:c>
      <x:c r="C83" s="38" t="str">
        <x:v>Jul-2024</x:v>
      </x:c>
      <x:c r="D83" s="43" t="n">
        <x:v>186289</x:v>
      </x:c>
      <x:c r="E83" s="43" t="n">
        <x:v>200699</x:v>
      </x:c>
      <x:c r="F83" s="43" t="n">
        <x:v>214873</x:v>
      </x:c>
      <x:c r="G83" s="39" t="str">
        <x:v>Normal</x:v>
      </x:c>
      <x:c r="H83" s="38" t="str">
        <x:v>IBESTAT 000011A_000001 v1.30</x:v>
      </x:c>
    </x:row>
    <x:row r="84" ht="20" customHeight="1">
      <x:c r="A84" s="37" t="n">
        <x:v>2024</x:v>
      </x:c>
      <x:c r="B84" s="37" t="n">
        <x:v>8</x:v>
      </x:c>
      <x:c r="C84" s="37" t="str">
        <x:v>Ago-2024</x:v>
      </x:c>
      <x:c r="D84" s="44" t="n">
        <x:v>189802</x:v>
      </x:c>
      <x:c r="E84" s="44" t="n">
        <x:v>218487</x:v>
      </x:c>
      <x:c r="F84" s="44" t="n">
        <x:v>231254</x:v>
      </x:c>
      <x:c r="G84" s="40" t="str">
        <x:v>Normal</x:v>
      </x:c>
      <x:c r="H84" s="37" t="str">
        <x:v>IBESTAT 000011A_000001 v1.30</x:v>
      </x:c>
    </x:row>
    <x:row r="85" ht="20" customHeight="1">
      <x:c r="A85" s="38" t="n">
        <x:v>2024</x:v>
      </x:c>
      <x:c r="B85" s="38" t="n">
        <x:v>9</x:v>
      </x:c>
      <x:c r="C85" s="38" t="str">
        <x:v>Sep-2024</x:v>
      </x:c>
      <x:c r="D85" s="43" t="n">
        <x:v>148052</x:v>
      </x:c>
      <x:c r="E85" s="43" t="n">
        <x:v>168732</x:v>
      </x:c>
      <x:c r="F85" s="43" t="n">
        <x:v>184659</x:v>
      </x:c>
      <x:c r="G85" s="39" t="str">
        <x:v>Normal</x:v>
      </x:c>
      <x:c r="H85" s="38" t="str">
        <x:v>IBESTAT 000011A_000001 v1.30</x:v>
      </x:c>
    </x:row>
    <x:row r="86" ht="20" customHeight="1">
      <x:c r="A86" s="37" t="n">
        <x:v>2024</x:v>
      </x:c>
      <x:c r="B86" s="37" t="n">
        <x:v>10</x:v>
      </x:c>
      <x:c r="C86" s="37" t="str">
        <x:v>Oct-2024</x:v>
      </x:c>
      <x:c r="D86" s="44" t="n">
        <x:v>111123</x:v>
      </x:c>
      <x:c r="E86" s="44" t="n">
        <x:v>134451</x:v>
      </x:c>
      <x:c r="F86" s="44" t="n">
        <x:v>147165</x:v>
      </x:c>
      <x:c r="G86" s="40" t="str">
        <x:v>Normal</x:v>
      </x:c>
      <x:c r="H86" s="37" t="str">
        <x:v>IBESTAT 000011A_000001 v1.30</x:v>
      </x:c>
    </x:row>
    <x:row r="87" ht="20" customHeight="1">
      <x:c r="A87" s="38" t="n">
        <x:v>2024</x:v>
      </x:c>
      <x:c r="B87" s="38" t="n">
        <x:v>11</x:v>
      </x:c>
      <x:c r="C87" s="38" t="str">
        <x:v>Nov-2024</x:v>
      </x:c>
      <x:c r="D87" s="43" t="n">
        <x:v>101878</x:v>
      </x:c>
      <x:c r="E87" s="43" t="n">
        <x:v>104072</x:v>
      </x:c>
      <x:c r="F87" s="43" t="n">
        <x:v>109948</x:v>
      </x:c>
      <x:c r="G87" s="39" t="str">
        <x:v>Normal</x:v>
      </x:c>
      <x:c r="H87" s="38" t="str">
        <x:v>IBESTAT 000011A_000001 v1.30</x:v>
      </x:c>
    </x:row>
    <x:row r="88" ht="20" customHeight="1">
      <x:c r="A88" s="37" t="n">
        <x:v>2024</x:v>
      </x:c>
      <x:c r="B88" s="37" t="n">
        <x:v>12</x:v>
      </x:c>
      <x:c r="C88" s="37" t="str">
        <x:v>Dic-2024</x:v>
      </x:c>
      <x:c r="D88" s="44" t="n">
        <x:v>99438</x:v>
      </x:c>
      <x:c r="E88" s="44" t="n">
        <x:v>100921</x:v>
      </x:c>
      <x:c r="F88" s="44" t="n">
        <x:v>102024</x:v>
      </x:c>
      <x:c r="G88" s="40" t="str">
        <x:v>Normal</x:v>
      </x:c>
      <x:c r="H88" s="37" t="str">
        <x:v>IBESTAT 000011A_000001 v1.30</x:v>
      </x:c>
    </x:row>
    <x:row r="89" ht="20" customHeight="1">
      <x:c r="A89" s="38" t="n">
        <x:v>2025</x:v>
      </x:c>
      <x:c r="B89" s="38" t="n">
        <x:v>1</x:v>
      </x:c>
      <x:c r="C89" s="38" t="str">
        <x:v>Ene-2025</x:v>
      </x:c>
      <x:c r="D89" s="43" t="n">
        <x:v>99568</x:v>
      </x:c>
      <x:c r="E89" s="43" t="n">
        <x:v>101630</x:v>
      </x:c>
      <x:c r="F89" s="43" t="n">
        <x:v>103033</x:v>
      </x:c>
      <x:c r="G89" s="39" t="str">
        <x:v>Provisional</x:v>
      </x:c>
      <x:c r="H89" s="38" t="str">
        <x:v>IBESTAT 000011A_000001 v1.30</x:v>
      </x:c>
    </x:row>
    <x:row r="90" ht="20" customHeight="1">
      <x:c r="A90" s="37" t="n">
        <x:v>2025</x:v>
      </x:c>
      <x:c r="B90" s="37" t="n">
        <x:v>2</x:v>
      </x:c>
      <x:c r="C90" s="37" t="str">
        <x:v>Feb-2025</x:v>
      </x:c>
      <x:c r="D90" s="44" t="n">
        <x:v>102382</x:v>
      </x:c>
      <x:c r="E90" s="44" t="n">
        <x:v>103784</x:v>
      </x:c>
      <x:c r="F90" s="44" t="n">
        <x:v>105214</x:v>
      </x:c>
      <x:c r="G90" s="40" t="str">
        <x:v>Provisional</x:v>
      </x:c>
      <x:c r="H90" s="37" t="str">
        <x:v>IBESTAT 000011A_000001 v1.30</x:v>
      </x:c>
    </x:row>
    <x:row r="91" ht="20" customHeight="1">
      <x:c r="A91" s="38" t="n">
        <x:v>2025</x:v>
      </x:c>
      <x:c r="B91" s="38" t="n">
        <x:v>3</x:v>
      </x:c>
      <x:c r="C91" s="38" t="str">
        <x:v>Mar-2025</x:v>
      </x:c>
      <x:c r="D91" s="43" t="n">
        <x:v>103836</x:v>
      </x:c>
      <x:c r="E91" s="43" t="n">
        <x:v>106441</x:v>
      </x:c>
      <x:c r="F91" s="43" t="n">
        <x:v>108885</x:v>
      </x:c>
      <x:c r="G91" s="39" t="str">
        <x:v>Provisional</x:v>
      </x:c>
      <x:c r="H91" s="38" t="str">
        <x:v>IBESTAT 000011A_000001 v1.30</x:v>
      </x:c>
    </x:row>
    <x:row r="92" ht="20" customHeight="1">
      <x:c r="A92" s="37" t="n">
        <x:v>2025</x:v>
      </x:c>
      <x:c r="B92" s="37" t="n">
        <x:v>4</x:v>
      </x:c>
      <x:c r="C92" s="37" t="str">
        <x:v>Abr-2025</x:v>
      </x:c>
      <x:c r="D92" s="44" t="n">
        <x:v>109655</x:v>
      </x:c>
      <x:c r="E92" s="44" t="n">
        <x:v>123289</x:v>
      </x:c>
      <x:c r="F92" s="44" t="n">
        <x:v>133440</x:v>
      </x:c>
      <x:c r="G92" s="40" t="str">
        <x:v>Provisional</x:v>
      </x:c>
      <x:c r="H92" s="37" t="str">
        <x:v>IBESTAT 000011A_000001 v1.30</x:v>
      </x:c>
    </x:row>
    <x:row r="93" ht="20" customHeight="1">
      <x:c r="A93" s="38" t="n">
        <x:v>2025</x:v>
      </x:c>
      <x:c r="B93" s="38" t="n">
        <x:v>5</x:v>
      </x:c>
      <x:c r="C93" s="38" t="str">
        <x:v>May-2025</x:v>
      </x:c>
      <x:c r="D93" s="43" t="n">
        <x:v>132990</x:v>
      </x:c>
      <x:c r="E93" s="43" t="n">
        <x:v>146407</x:v>
      </x:c>
      <x:c r="F93" s="43" t="n">
        <x:v>161309</x:v>
      </x:c>
      <x:c r="G93" s="39" t="str">
        <x:v>Provisional</x:v>
      </x:c>
      <x:c r="H93" s="38" t="str">
        <x:v>IBESTAT 000011A_000001 v1.30</x:v>
      </x:c>
    </x:row>
    <x:row r="94" ht="20" customHeight="1">
      <x:c r="A94" s="37" t="n">
        <x:v>2025</x:v>
      </x:c>
      <x:c r="B94" s="37" t="n">
        <x:v>6</x:v>
      </x:c>
      <x:c r="C94" s="37" t="str">
        <x:v>Jun-2025</x:v>
      </x:c>
      <x:c r="D94" s="44" t="n">
        <x:v>159400</x:v>
      </x:c>
      <x:c r="E94" s="44" t="n">
        <x:v>174989</x:v>
      </x:c>
      <x:c r="F94" s="44" t="n">
        <x:v>194722</x:v>
      </x:c>
      <x:c r="G94" s="40" t="str">
        <x:v>Provisional</x:v>
      </x:c>
      <x:c r="H94" s="37" t="str">
        <x:v>IBESTAT 000011A_000001 v1.30</x:v>
      </x:c>
    </x:row>
    <x:row r="95" ht="20" customHeight="1">
      <x:c r="A95" s="38" t="n">
        <x:v>2025</x:v>
      </x:c>
      <x:c r="B95" s="38" t="n">
        <x:v>7</x:v>
      </x:c>
      <x:c r="C95" s="38" t="str">
        <x:v>Jul-2025</x:v>
      </x:c>
      <x:c r="D95" s="43" t="n">
        <x:v>183524</x:v>
      </x:c>
      <x:c r="E95" s="43" t="n">
        <x:v>200129</x:v>
      </x:c>
      <x:c r="F95" s="43" t="n">
        <x:v>213958</x:v>
      </x:c>
      <x:c r="G95" s="39" t="str">
        <x:v>Provisional</x:v>
      </x:c>
      <x:c r="H95" s="38" t="str">
        <x:v>IBESTAT 000011A_000001 v1.30</x:v>
      </x:c>
    </x:row>
    <x:row r="96" ht="20" customHeight="1">
      <x:c r="A96" s="37" t="n">
        <x:v>2025</x:v>
      </x:c>
      <x:c r="B96" s="37" t="n">
        <x:v>8</x:v>
      </x:c>
      <x:c r="C96" s="37" t="str">
        <x:v>Ago-2025</x:v>
      </x:c>
      <x:c r="D96" s="44" t="n">
        <x:v>186104</x:v>
      </x:c>
      <x:c r="E96" s="44" t="n">
        <x:v>218257</x:v>
      </x:c>
      <x:c r="F96" s="44" t="n">
        <x:v>230549</x:v>
      </x:c>
      <x:c r="G96" s="40" t="str">
        <x:v>Provisional</x:v>
      </x:c>
      <x:c r="H96" s="37" t="str">
        <x:v>IBESTAT 000011A_000001 v1.30</x:v>
      </x:c>
    </x:row>
    <x:row r="97" ht="20" customHeight="1">
      <x:c r="A97" s="38" t="n">
        <x:v>2025</x:v>
      </x:c>
      <x:c r="B97" s="38" t="n">
        <x:v>9</x:v>
      </x:c>
      <x:c r="C97" s="38" t="str">
        <x:v>Sep-2025</x:v>
      </x:c>
      <x:c r="D97" s="43" t="n">
        <x:v>150817</x:v>
      </x:c>
      <x:c r="E97" s="43" t="n">
        <x:v>170696</x:v>
      </x:c>
      <x:c r="F97" s="43" t="n">
        <x:v>185810</x:v>
      </x:c>
      <x:c r="G97" s="39" t="str">
        <x:v>Provisional</x:v>
      </x:c>
      <x:c r="H97" s="38" t="str">
        <x:v>IBESTAT 000011A_000001 v1.30</x:v>
      </x:c>
    </x:row>
    <x:row r="98" ht="20" customHeight="1">
      <x:c r="A98" s="37" t="n">
        <x:v>2025</x:v>
      </x:c>
      <x:c r="B98" s="37" t="n">
        <x:v>10</x:v>
      </x:c>
      <x:c r="C98" s="37" t="str">
        <x:v>Oct-2025</x:v>
      </x:c>
      <x:c r="D98" s="44" t="n">
        <x:v>118427</x:v>
      </x:c>
      <x:c r="E98" s="44" t="n">
        <x:v>138053</x:v>
      </x:c>
      <x:c r="F98" s="44" t="n">
        <x:v>153568</x:v>
      </x:c>
      <x:c r="G98" s="40" t="str">
        <x:v>Provisional</x:v>
      </x:c>
      <x:c r="H98" s="37" t="str">
        <x:v>IBESTAT 000011A_000001 v1.30</x:v>
      </x:c>
    </x:row>
    <x:row r="99" ht="20" customHeight="1">
      <x:c r="A99" s="38" t="n">
        <x:v>2025</x:v>
      </x:c>
      <x:c r="B99" s="38" t="n">
        <x:v>11</x:v>
      </x:c>
      <x:c r="C99" s="38" t="str">
        <x:v>Nov-2025</x:v>
      </x:c>
      <x:c r="D99" s="43" t="n">
        <x:v>102128</x:v>
      </x:c>
      <x:c r="E99" s="43" t="n">
        <x:v>104759</x:v>
      </x:c>
      <x:c r="F99" s="43" t="n">
        <x:v>113736</x:v>
      </x:c>
      <x:c r="G99" s="39" t="str">
        <x:v>Provisional</x:v>
      </x:c>
      <x:c r="H99" s="38" t="str">
        <x:v>IBESTAT 000011A_000001 v1.30</x:v>
      </x:c>
    </x:row>
    <x:row r="100" ht="20" customHeight="1">
      <x:c r="A100" s="37" t="n">
        <x:v>2025</x:v>
      </x:c>
      <x:c r="B100" s="37" t="n">
        <x:v>12</x:v>
      </x:c>
      <x:c r="C100" s="37" t="str">
        <x:v>Dic-2025</x:v>
      </x:c>
      <x:c r="D100" s="44" t="n">
        <x:v>100228</x:v>
      </x:c>
      <x:c r="E100" s="44" t="n">
        <x:v>101402</x:v>
      </x:c>
      <x:c r="F100" s="44" t="n">
        <x:v>102534</x:v>
      </x:c>
      <x:c r="G100" s="40" t="str">
        <x:v>Provisional</x:v>
      </x:c>
      <x:c r="H100" s="37" t="str">
        <x:v>IBESTAT 000011A_000001 v1.30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</x:cols>
  <x:sheetData>
    <x:row r="1" ht="32" customHeight="1">
      <x:c r="A1" s="4" t="str">
        <x:v>IPH · resumen anual</x:v>
      </x:c>
      <x:c r="B1" s="4"/>
      <x:c r="C1" s="4"/>
      <x:c r="D1" s="4"/>
      <x:c r="E1" s="4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Media de las doce medias mensuales; los extremos conservan los mínimos y máximos mensuales del año.</x:v>
      </x:c>
      <x:c r="B2" s="8"/>
      <x:c r="C2" s="8"/>
      <x:c r="D2" s="8"/>
      <x:c r="E2" s="8"/>
    </x:row>
    <x:row r="4" ht="30" customHeight="1">
      <x:c r="A4" s="33" t="str">
        <x:v>Año</x:v>
      </x:c>
      <x:c r="B4" s="33" t="str">
        <x:v>Media anual</x:v>
      </x:c>
      <x:c r="C4" s="33" t="str">
        <x:v>Mínimo</x:v>
      </x:c>
      <x:c r="D4" s="33" t="str">
        <x:v>Máximo</x:v>
      </x:c>
      <x:c r="E4" s="33" t="str">
        <x:v>Estado</x:v>
      </x:c>
    </x:row>
    <x:row r="5" ht="20" customHeight="1">
      <x:c r="A5" s="38" t="n">
        <x:v>2018</x:v>
      </x:c>
      <x:c r="B5" s="43" t="n">
        <x:v>130928</x:v>
      </x:c>
      <x:c r="C5" s="43" t="n">
        <x:v>93197</x:v>
      </x:c>
      <x:c r="D5" s="43" t="n">
        <x:v>221707</x:v>
      </x:c>
      <x:c r="E5" s="39" t="str">
        <x:v>Normal</x:v>
      </x:c>
    </x:row>
    <x:row r="6" ht="20" customHeight="1">
      <x:c r="A6" s="37" t="n">
        <x:v>2019</x:v>
      </x:c>
      <x:c r="B6" s="44" t="n">
        <x:v>132038</x:v>
      </x:c>
      <x:c r="C6" s="44" t="n">
        <x:v>94689</x:v>
      </x:c>
      <x:c r="D6" s="44" t="n">
        <x:v>221084</x:v>
      </x:c>
      <x:c r="E6" s="40" t="str">
        <x:v>Normal</x:v>
      </x:c>
    </x:row>
    <x:row r="7" ht="20" customHeight="1">
      <x:c r="A7" s="38" t="n">
        <x:v>2020</x:v>
      </x:c>
      <x:c r="B7" s="43" t="n">
        <x:v>113860</x:v>
      </x:c>
      <x:c r="C7" s="43" t="n">
        <x:v>96142</x:v>
      </x:c>
      <x:c r="D7" s="43" t="n">
        <x:v>181984</x:v>
      </x:c>
      <x:c r="E7" s="39" t="str">
        <x:v>Normal</x:v>
      </x:c>
    </x:row>
    <x:row r="8" ht="20" customHeight="1">
      <x:c r="A8" s="37" t="n">
        <x:v>2021</x:v>
      </x:c>
      <x:c r="B8" s="44" t="n">
        <x:v>122331</x:v>
      </x:c>
      <x:c r="C8" s="44" t="n">
        <x:v>97809</x:v>
      </x:c>
      <x:c r="D8" s="44" t="n">
        <x:v>207830</x:v>
      </x:c>
      <x:c r="E8" s="40" t="str">
        <x:v>Normal</x:v>
      </x:c>
    </x:row>
    <x:row r="9" ht="20" customHeight="1">
      <x:c r="A9" s="38" t="n">
        <x:v>2022</x:v>
      </x:c>
      <x:c r="B9" s="43" t="n">
        <x:v>134945</x:v>
      </x:c>
      <x:c r="C9" s="43" t="n">
        <x:v>96168</x:v>
      </x:c>
      <x:c r="D9" s="43" t="n">
        <x:v>223634</x:v>
      </x:c>
      <x:c r="E9" s="39" t="str">
        <x:v>Normal</x:v>
      </x:c>
    </x:row>
    <x:row r="10" ht="20" customHeight="1">
      <x:c r="A10" s="37" t="n">
        <x:v>2023</x:v>
      </x:c>
      <x:c r="B10" s="44" t="n">
        <x:v>137980</x:v>
      </x:c>
      <x:c r="C10" s="44" t="n">
        <x:v>97077</x:v>
      </x:c>
      <x:c r="D10" s="44" t="n">
        <x:v>229755</x:v>
      </x:c>
      <x:c r="E10" s="40" t="str">
        <x:v>Normal</x:v>
      </x:c>
    </x:row>
    <x:row r="11" ht="20" customHeight="1">
      <x:c r="A11" s="38" t="n">
        <x:v>2024</x:v>
      </x:c>
      <x:c r="B11" s="43" t="n">
        <x:v>139835</x:v>
      </x:c>
      <x:c r="C11" s="43" t="n">
        <x:v>99438</x:v>
      </x:c>
      <x:c r="D11" s="43" t="n">
        <x:v>231254</x:v>
      </x:c>
      <x:c r="E11" s="39" t="str">
        <x:v>Normal</x:v>
      </x:c>
    </x:row>
    <x:row r="12" ht="20" customHeight="1">
      <x:c r="A12" s="37" t="n">
        <x:v>2025</x:v>
      </x:c>
      <x:c r="B12" s="44" t="n">
        <x:v>140820</x:v>
      </x:c>
      <x:c r="C12" s="44" t="n">
        <x:v>99568</x:v>
      </x:c>
      <x:c r="D12" s="44" t="n">
        <x:v>230549</x:v>
      </x:c>
      <x:c r="E12" s="40" t="str">
        <x:v>Provisional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4" hidden="0" customWidth="1"/>
    <x:col min="3" max="3" width="18" hidden="0" customWidth="1"/>
    <x:col min="4" max="4" width="20" hidden="0" customWidth="1"/>
    <x:col min="5" max="5" width="30" hidden="0" customWidth="1"/>
  </x:cols>
  <x:sheetData>
    <x:row r="1" ht="32" customHeight="1">
      <x:c r="A1" s="4" t="str">
        <x:v>PHD · contexto OBSAM</x:v>
      </x:c>
      <x:c r="B1" s="4"/>
      <x:c r="C1" s="4"/>
      <x:c r="D1" s="4"/>
      <x:c r="E1" s="4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Producto metodológicamente distinto del IPH; no se fusionan las dos series.</x:v>
      </x:c>
      <x:c r="B2" s="8"/>
      <x:c r="C2" s="8"/>
      <x:c r="D2" s="8"/>
      <x:c r="E2" s="8"/>
    </x:row>
    <x:row r="4" ht="30" customHeight="1">
      <x:c r="A4" s="33" t="str">
        <x:v>Periodo</x:v>
      </x:c>
      <x:c r="B4" s="33" t="str">
        <x:v>Métrica</x:v>
      </x:c>
      <x:c r="C4" s="33" t="str">
        <x:v>Valor</x:v>
      </x:c>
      <x:c r="D4" s="33" t="str">
        <x:v>Unidad</x:v>
      </x:c>
      <x:c r="E4" s="33" t="str">
        <x:v>Estado</x:v>
      </x:c>
    </x:row>
    <x:row r="5" ht="20" customHeight="1">
      <x:c r="A5" s="38" t="str">
        <x:v>2024</x:v>
      </x:c>
      <x:c r="B5" s="38" t="str">
        <x:v>PHD media anual</x:v>
      </x:c>
      <x:c r="C5" s="43" t="n">
        <x:v>123639</x:v>
      </x:c>
      <x:c r="D5" s="38" t="str">
        <x:v>personas/día</x:v>
      </x:c>
      <x:c r="E5" s="39" t="str">
        <x:v>Provisional</x:v>
      </x:c>
    </x:row>
    <x:row r="6" ht="20" customHeight="1">
      <x:c r="A6" s="37" t="str">
        <x:v>2025</x:v>
      </x:c>
      <x:c r="B6" s="37" t="str">
        <x:v>PHD media anual</x:v>
      </x:c>
      <x:c r="C6" s="44" t="n">
        <x:v>124614</x:v>
      </x:c>
      <x:c r="D6" s="37" t="str">
        <x:v>personas/día</x:v>
      </x:c>
      <x:c r="E6" s="40" t="str">
        <x:v>Provisional</x:v>
      </x:c>
    </x:row>
    <x:row r="7" ht="20" customHeight="1">
      <x:c r="A7" s="38" t="str">
        <x:v>2025</x:v>
      </x:c>
      <x:c r="B7" s="38" t="str">
        <x:v>PHD media temporada alta</x:v>
      </x:c>
      <x:c r="C7" s="43" t="n">
        <x:v>158562</x:v>
      </x:c>
      <x:c r="D7" s="38" t="str">
        <x:v>personas/día</x:v>
      </x:c>
      <x:c r="E7" s="39" t="str">
        <x:v>Provisional</x:v>
      </x:c>
    </x:row>
    <x:row r="8" ht="20" customHeight="1">
      <x:c r="A8" s="37" t="str">
        <x:v>2025-08-09</x:v>
      </x:c>
      <x:c r="B8" s="37" t="str">
        <x:v>PHD máximo diario</x:v>
      </x:c>
      <x:c r="C8" s="44" t="n">
        <x:v>212261</x:v>
      </x:c>
      <x:c r="D8" s="37" t="str">
        <x:v>personas</x:v>
      </x:c>
      <x:c r="E8" s="40" t="str">
        <x:v>Provisional</x:v>
      </x:c>
    </x:row>
    <x:row r="9" ht="20" customHeight="1">
      <x:c r="A9" s="38" t="str">
        <x:v>2025</x:v>
      </x:c>
      <x:c r="B9" s="38" t="str">
        <x:v>Turistas citados por OBSAM/FRONTUR</x:v>
      </x:c>
      <x:c r="C9" s="43" t="n">
        <x:v>1768124</x:v>
      </x:c>
      <x:c r="D9" s="38" t="str">
        <x:v>turistas</x:v>
      </x:c>
      <x:c r="E9" s="39" t="str">
        <x:v>Vintage OBSAM 25/02/2026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42" hidden="0" customWidth="1"/>
    <x:col min="3" max="3" width="20" hidden="0" customWidth="1"/>
    <x:col min="4" max="4" width="30" hidden="0" customWidth="1"/>
  </x:cols>
  <x:sheetData>
    <x:row r="1" ht="32" customHeight="1">
      <x:c r="A1" s="4" t="str">
        <x:v>Población por operación estadística</x:v>
      </x:c>
      <x:c r="B1" s="4"/>
      <x:c r="C1" s="4"/>
      <x:c r="D1" s="4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2020 recuperado sin imputación. El solape 2021-2022 muestra que Cifras y Censo no son una única serie.</x:v>
      </x:c>
      <x:c r="B2" s="8"/>
      <x:c r="C2" s="8"/>
      <x:c r="D2" s="8"/>
    </x:row>
    <x:row r="4" ht="30" customHeight="1">
      <x:c r="A4" s="33" t="str">
        <x:v>Año</x:v>
      </x:c>
      <x:c r="B4" s="33" t="str">
        <x:v>Operación</x:v>
      </x:c>
      <x:c r="C4" s="33" t="str">
        <x:v>Valor</x:v>
      </x:c>
      <x:c r="D4" s="33" t="str">
        <x:v>Estado</x:v>
      </x:c>
    </x:row>
    <x:row r="5" ht="20" customHeight="1">
      <x:c r="A5" s="38" t="n">
        <x:v>2018</x:v>
      </x:c>
      <x:c r="B5" s="38" t="str">
        <x:v>Cifras de Población</x:v>
      </x:c>
      <x:c r="C5" s="53" t="n">
        <x:v>94703.382565</x:v>
      </x:c>
      <x:c r="D5" s="39" t="str">
        <x:v>Verificado</x:v>
      </x:c>
    </x:row>
    <x:row r="6" ht="20" customHeight="1">
      <x:c r="A6" s="37" t="n">
        <x:v>2019</x:v>
      </x:c>
      <x:c r="B6" s="37" t="str">
        <x:v>Cifras de Población</x:v>
      </x:c>
      <x:c r="C6" s="54" t="n">
        <x:v>96620.018403</x:v>
      </x:c>
      <x:c r="D6" s="40" t="str">
        <x:v>Verificado</x:v>
      </x:c>
    </x:row>
    <x:row r="7" ht="20" customHeight="1">
      <x:c r="A7" s="38" t="n">
        <x:v>2020</x:v>
      </x:c>
      <x:c r="B7" s="38" t="str">
        <x:v>Cifras de Población</x:v>
      </x:c>
      <x:c r="C7" s="53" t="n">
        <x:v>98231.895564</x:v>
      </x:c>
      <x:c r="D7" s="39" t="str">
        <x:v>Recuperado sin imputación</x:v>
      </x:c>
    </x:row>
    <x:row r="8" ht="20" customHeight="1">
      <x:c r="A8" s="37" t="n">
        <x:v>2021</x:v>
      </x:c>
      <x:c r="B8" s="37" t="str">
        <x:v>Cifras de Población</x:v>
      </x:c>
      <x:c r="C8" s="54" t="n">
        <x:v>99109.87516</x:v>
      </x:c>
      <x:c r="D8" s="40" t="str">
        <x:v>Verificado</x:v>
      </x:c>
    </x:row>
    <x:row r="9" ht="20" customHeight="1">
      <x:c r="A9" s="38" t="n">
        <x:v>2022</x:v>
      </x:c>
      <x:c r="B9" s="38" t="str">
        <x:v>Cifras de Población</x:v>
      </x:c>
      <x:c r="C9" s="53" t="n">
        <x:v>99872.173321</x:v>
      </x:c>
      <x:c r="D9" s="39" t="str">
        <x:v>Verificado</x:v>
      </x:c>
    </x:row>
    <x:row r="10" ht="20" customHeight="1">
      <x:c r="A10" s="37" t="n">
        <x:v>2021</x:v>
      </x:c>
      <x:c r="B10" s="37" t="str">
        <x:v>Censo anual de población residente</x:v>
      </x:c>
      <x:c r="C10" s="54" t="n">
        <x:v>96733</x:v>
      </x:c>
      <x:c r="D10" s="40" t="str">
        <x:v>Verificado</x:v>
      </x:c>
    </x:row>
    <x:row r="11" ht="20" customHeight="1">
      <x:c r="A11" s="38" t="n">
        <x:v>2022</x:v>
      </x:c>
      <x:c r="B11" s="38" t="str">
        <x:v>Censo anual de población residente</x:v>
      </x:c>
      <x:c r="C11" s="53" t="n">
        <x:v>97143</x:v>
      </x:c>
      <x:c r="D11" s="39" t="str">
        <x:v>Verificado</x:v>
      </x:c>
    </x:row>
    <x:row r="12" ht="20" customHeight="1">
      <x:c r="A12" s="37" t="n">
        <x:v>2023</x:v>
      </x:c>
      <x:c r="B12" s="37" t="str">
        <x:v>Censo anual de población residente</x:v>
      </x:c>
      <x:c r="C12" s="54" t="n">
        <x:v>99005</x:v>
      </x:c>
      <x:c r="D12" s="40" t="str">
        <x:v>Verificado</x:v>
      </x:c>
    </x:row>
    <x:row r="13" ht="20" customHeight="1">
      <x:c r="A13" s="38" t="n">
        <x:v>2024</x:v>
      </x:c>
      <x:c r="B13" s="38" t="str">
        <x:v>Censo anual de población residente</x:v>
      </x:c>
      <x:c r="C13" s="53" t="n">
        <x:v>101074</x:v>
      </x:c>
      <x:c r="D13" s="39" t="str">
        <x:v>Verificado</x:v>
      </x:c>
    </x:row>
    <x:row r="14" ht="20" customHeight="1">
      <x:c r="A14" s="37" t="n">
        <x:v>2025</x:v>
      </x:c>
      <x:c r="B14" s="37" t="str">
        <x:v>Censo anual de población residente</x:v>
      </x:c>
      <x:c r="C14" s="54" t="n">
        <x:v>102821</x:v>
      </x:c>
      <x:c r="D14" s="40" t="str">
        <x:v>Verificado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2" customHeight="1">
      <x:c r="A1" s="4" t="str">
        <x:v>Agua · Menorca insular</x:v>
      </x:c>
      <x:c r="B1" s="4"/>
      <x:c r="C1" s="4"/>
      <x:c r="D1" s="4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Serie oficial 2018-2024; agua no contabilizada es una categoría de balance, no una estimación exclusiva de fugas.</x:v>
      </x:c>
      <x:c r="B2" s="8"/>
      <x:c r="C2" s="8"/>
      <x:c r="D2" s="8"/>
    </x:row>
    <x:row r="4" ht="30" customHeight="1">
      <x:c r="A4" s="33" t="str">
        <x:v>Año</x:v>
      </x:c>
      <x:c r="B4" s="33" t="str">
        <x:v>Suministrada hm³</x:v>
      </x:c>
      <x:c r="C4" s="33" t="str">
        <x:v>Consumida hm³</x:v>
      </x:c>
      <x:c r="D4" s="33" t="str">
        <x:v>No contabilizada</x:v>
      </x:c>
    </x:row>
    <x:row r="5" ht="20" customHeight="1">
      <x:c r="A5" s="38" t="n">
        <x:v>2018</x:v>
      </x:c>
      <x:c r="B5" s="49" t="n">
        <x:v>12.115</x:v>
      </x:c>
      <x:c r="C5" s="49" t="n">
        <x:v>9.52</x:v>
      </x:c>
      <x:c r="D5" s="51" t="n">
        <x:v>0.214197276104003</x:v>
      </x:c>
    </x:row>
    <x:row r="6" ht="20" customHeight="1">
      <x:c r="A6" s="37" t="n">
        <x:v>2019</x:v>
      </x:c>
      <x:c r="B6" s="50" t="n">
        <x:v>12.79</x:v>
      </x:c>
      <x:c r="C6" s="50" t="n">
        <x:v>9.915</x:v>
      </x:c>
      <x:c r="D6" s="52" t="n">
        <x:v>0.224784988272088</x:v>
      </x:c>
    </x:row>
    <x:row r="7" ht="20" customHeight="1">
      <x:c r="A7" s="38" t="n">
        <x:v>2020</x:v>
      </x:c>
      <x:c r="B7" s="49" t="n">
        <x:v>11.422</x:v>
      </x:c>
      <x:c r="C7" s="49" t="n">
        <x:v>8.452</x:v>
      </x:c>
      <x:c r="D7" s="51" t="n">
        <x:v>0.260024514095605</x:v>
      </x:c>
    </x:row>
    <x:row r="8" ht="20" customHeight="1">
      <x:c r="A8" s="37" t="n">
        <x:v>2021</x:v>
      </x:c>
      <x:c r="B8" s="50" t="n">
        <x:v>12.035</x:v>
      </x:c>
      <x:c r="C8" s="50" t="n">
        <x:v>9.112</x:v>
      </x:c>
      <x:c r="D8" s="52" t="n">
        <x:v>0.242874948068135</x:v>
      </x:c>
    </x:row>
    <x:row r="9" ht="20" customHeight="1">
      <x:c r="A9" s="38" t="n">
        <x:v>2022</x:v>
      </x:c>
      <x:c r="B9" s="49" t="n">
        <x:v>12.581</x:v>
      </x:c>
      <x:c r="C9" s="49" t="n">
        <x:v>9.553</x:v>
      </x:c>
      <x:c r="D9" s="51" t="n">
        <x:v>0.240680391065893</x:v>
      </x:c>
    </x:row>
    <x:row r="10" ht="20" customHeight="1">
      <x:c r="A10" s="37" t="n">
        <x:v>2023</x:v>
      </x:c>
      <x:c r="B10" s="50" t="n">
        <x:v>12.728</x:v>
      </x:c>
      <x:c r="C10" s="50" t="n">
        <x:v>9.856</x:v>
      </x:c>
      <x:c r="D10" s="52" t="n">
        <x:v>0.225644248900063</x:v>
      </x:c>
    </x:row>
    <x:row r="11" ht="20" customHeight="1">
      <x:c r="A11" s="38" t="n">
        <x:v>2024</x:v>
      </x:c>
      <x:c r="B11" s="49" t="n">
        <x:v>13.034</x:v>
      </x:c>
      <x:c r="C11" s="49" t="n">
        <x:v>10.134</x:v>
      </x:c>
      <x:c r="D11" s="51" t="n">
        <x:v>0.222495013042811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0" hidden="0" customWidth="1"/>
    <x:col min="3" max="3" width="20" hidden="0" customWidth="1"/>
    <x:col min="4" max="4" width="20" hidden="0" customWidth="1"/>
    <x:col min="5" max="5" width="26" hidden="0" customWidth="1"/>
    <x:col min="6" max="6" width="18" hidden="0" customWidth="1"/>
  </x:cols>
  <x:sheetData>
    <x:row r="1" ht="32" customHeight="1">
      <x:c r="A1" s="4" t="str">
        <x:v>Agua · detalle municipal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Tabla de control; se preserva separada del producto insular.</x:v>
      </x:c>
      <x:c r="B2" s="8"/>
      <x:c r="C2" s="8"/>
      <x:c r="D2" s="8"/>
      <x:c r="E2" s="8"/>
      <x:c r="F2" s="8"/>
    </x:row>
    <x:row r="4" ht="30" customHeight="1">
      <x:c r="A4" s="33" t="str">
        <x:v>Municipio</x:v>
      </x:c>
      <x:c r="B4" s="33" t="str">
        <x:v>Año</x:v>
      </x:c>
      <x:c r="C4" s="33" t="str">
        <x:v>Suministrada hm³</x:v>
      </x:c>
      <x:c r="D4" s="33" t="str">
        <x:v>Consumida hm³</x:v>
      </x:c>
      <x:c r="E4" s="33" t="str">
        <x:v>No contabilizada publicada</x:v>
      </x:c>
      <x:c r="F4" s="33" t="str">
        <x:v>% datos reales</x:v>
      </x:c>
    </x:row>
    <x:row r="5" ht="20" customHeight="1">
      <x:c r="A5" s="38" t="str">
        <x:v>Alaior</x:v>
      </x:c>
      <x:c r="B5" s="38" t="n">
        <x:v>2018</x:v>
      </x:c>
      <x:c r="C5" s="49" t="n">
        <x:v>1.37</x:v>
      </x:c>
      <x:c r="D5" s="49" t="n">
        <x:v>1.115</x:v>
      </x:c>
      <x:c r="E5" s="51" t="n">
        <x:v>18.6</x:v>
      </x:c>
      <x:c r="F5" s="51" t="n">
        <x:v>68</x:v>
      </x:c>
    </x:row>
    <x:row r="6" ht="20" customHeight="1">
      <x:c r="A6" s="37" t="str">
        <x:v>Alaior</x:v>
      </x:c>
      <x:c r="B6" s="37" t="n">
        <x:v>2019</x:v>
      </x:c>
      <x:c r="C6" s="50" t="n">
        <x:v>1.413</x:v>
      </x:c>
      <x:c r="D6" s="50" t="n">
        <x:v>1.145</x:v>
      </x:c>
      <x:c r="E6" s="52" t="n">
        <x:v>18.98</x:v>
      </x:c>
      <x:c r="F6" s="52" t="n">
        <x:v>69</x:v>
      </x:c>
    </x:row>
    <x:row r="7" ht="20" customHeight="1">
      <x:c r="A7" s="38" t="str">
        <x:v>Alaior</x:v>
      </x:c>
      <x:c r="B7" s="38" t="n">
        <x:v>2020</x:v>
      </x:c>
      <x:c r="C7" s="49" t="n">
        <x:v>1.256</x:v>
      </x:c>
      <x:c r="D7" s="49" t="n">
        <x:v>1.03</x:v>
      </x:c>
      <x:c r="E7" s="51" t="n">
        <x:v>18.03</x:v>
      </x:c>
      <x:c r="F7" s="51" t="n">
        <x:v>56</x:v>
      </x:c>
    </x:row>
    <x:row r="8" ht="20" customHeight="1">
      <x:c r="A8" s="37" t="str">
        <x:v>Alaior</x:v>
      </x:c>
      <x:c r="B8" s="37" t="n">
        <x:v>2021</x:v>
      </x:c>
      <x:c r="C8" s="50" t="n">
        <x:v>1.345</x:v>
      </x:c>
      <x:c r="D8" s="50" t="n">
        <x:v>1.086</x:v>
      </x:c>
      <x:c r="E8" s="52" t="n">
        <x:v>19.2</x:v>
      </x:c>
      <x:c r="F8" s="52" t="n">
        <x:v>56</x:v>
      </x:c>
    </x:row>
    <x:row r="9" ht="20" customHeight="1">
      <x:c r="A9" s="38" t="str">
        <x:v>Alaior</x:v>
      </x:c>
      <x:c r="B9" s="38" t="n">
        <x:v>2022</x:v>
      </x:c>
      <x:c r="C9" s="49" t="n">
        <x:v>1.391</x:v>
      </x:c>
      <x:c r="D9" s="49" t="n">
        <x:v>1.152</x:v>
      </x:c>
      <x:c r="E9" s="51" t="n">
        <x:v>17.16</x:v>
      </x:c>
      <x:c r="F9" s="51" t="n">
        <x:v>59</x:v>
      </x:c>
    </x:row>
    <x:row r="10" ht="20" customHeight="1">
      <x:c r="A10" s="37" t="str">
        <x:v>Alaior</x:v>
      </x:c>
      <x:c r="B10" s="37" t="n">
        <x:v>2023</x:v>
      </x:c>
      <x:c r="C10" s="50" t="n">
        <x:v>1.396</x:v>
      </x:c>
      <x:c r="D10" s="50" t="n">
        <x:v>1.18</x:v>
      </x:c>
      <x:c r="E10" s="52" t="n">
        <x:v>15.48</x:v>
      </x:c>
      <x:c r="F10" s="52" t="n">
        <x:v>72</x:v>
      </x:c>
    </x:row>
    <x:row r="11" ht="20" customHeight="1">
      <x:c r="A11" s="38" t="str">
        <x:v>Alaior</x:v>
      </x:c>
      <x:c r="B11" s="38" t="n">
        <x:v>2024</x:v>
      </x:c>
      <x:c r="C11" s="49" t="n">
        <x:v>1.42</x:v>
      </x:c>
      <x:c r="D11" s="49" t="n">
        <x:v>1.203</x:v>
      </x:c>
      <x:c r="E11" s="51" t="n">
        <x:v>15.24</x:v>
      </x:c>
      <x:c r="F11" s="51" t="n">
        <x:v>82</x:v>
      </x:c>
    </x:row>
    <x:row r="12" ht="20" customHeight="1">
      <x:c r="A12" s="37" t="str">
        <x:v>Ciutadella</x:v>
      </x:c>
      <x:c r="B12" s="37" t="n">
        <x:v>2018</x:v>
      </x:c>
      <x:c r="C12" s="50" t="n">
        <x:v>4.267</x:v>
      </x:c>
      <x:c r="D12" s="50" t="n">
        <x:v>3.383</x:v>
      </x:c>
      <x:c r="E12" s="52" t="n">
        <x:v>20.72</x:v>
      </x:c>
      <x:c r="F12" s="52" t="n">
        <x:v>100</x:v>
      </x:c>
    </x:row>
    <x:row r="13" ht="20" customHeight="1">
      <x:c r="A13" s="38" t="str">
        <x:v>Ciutadella</x:v>
      </x:c>
      <x:c r="B13" s="38" t="n">
        <x:v>2019</x:v>
      </x:c>
      <x:c r="C13" s="49" t="n">
        <x:v>4.831</x:v>
      </x:c>
      <x:c r="D13" s="49" t="n">
        <x:v>3.567</x:v>
      </x:c>
      <x:c r="E13" s="51" t="n">
        <x:v>26.16</x:v>
      </x:c>
      <x:c r="F13" s="51" t="n">
        <x:v>100</x:v>
      </x:c>
    </x:row>
    <x:row r="14" ht="20" customHeight="1">
      <x:c r="A14" s="37" t="str">
        <x:v>Ciutadella</x:v>
      </x:c>
      <x:c r="B14" s="37" t="n">
        <x:v>2020</x:v>
      </x:c>
      <x:c r="C14" s="50" t="n">
        <x:v>4.022</x:v>
      </x:c>
      <x:c r="D14" s="50" t="n">
        <x:v>2.788</x:v>
      </x:c>
      <x:c r="E14" s="52" t="n">
        <x:v>30.69</x:v>
      </x:c>
      <x:c r="F14" s="52" t="n">
        <x:v>100</x:v>
      </x:c>
    </x:row>
    <x:row r="15" ht="20" customHeight="1">
      <x:c r="A15" s="38" t="str">
        <x:v>Ciutadella</x:v>
      </x:c>
      <x:c r="B15" s="38" t="n">
        <x:v>2021</x:v>
      </x:c>
      <x:c r="C15" s="49" t="n">
        <x:v>4.179</x:v>
      </x:c>
      <x:c r="D15" s="49" t="n">
        <x:v>2.897</x:v>
      </x:c>
      <x:c r="E15" s="51" t="n">
        <x:v>30.67</x:v>
      </x:c>
      <x:c r="F15" s="51" t="n">
        <x:v>100</x:v>
      </x:c>
    </x:row>
    <x:row r="16" ht="20" customHeight="1">
      <x:c r="A16" s="37" t="str">
        <x:v>Ciutadella</x:v>
      </x:c>
      <x:c r="B16" s="37" t="n">
        <x:v>2022</x:v>
      </x:c>
      <x:c r="C16" s="50" t="n">
        <x:v>4.265</x:v>
      </x:c>
      <x:c r="D16" s="50" t="n">
        <x:v>3.126</x:v>
      </x:c>
      <x:c r="E16" s="52" t="n">
        <x:v>26.71</x:v>
      </x:c>
      <x:c r="F16" s="52" t="n">
        <x:v>89</x:v>
      </x:c>
    </x:row>
    <x:row r="17" ht="20" customHeight="1">
      <x:c r="A17" s="38" t="str">
        <x:v>Ciutadella</x:v>
      </x:c>
      <x:c r="B17" s="38" t="n">
        <x:v>2023</x:v>
      </x:c>
      <x:c r="C17" s="49" t="n">
        <x:v>4.596</x:v>
      </x:c>
      <x:c r="D17" s="49" t="n">
        <x:v>3.434</x:v>
      </x:c>
      <x:c r="E17" s="51" t="n">
        <x:v>25.28</x:v>
      </x:c>
      <x:c r="F17" s="51" t="n">
        <x:v>100</x:v>
      </x:c>
    </x:row>
    <x:row r="18" ht="20" customHeight="1">
      <x:c r="A18" s="37" t="str">
        <x:v>Ciutadella</x:v>
      </x:c>
      <x:c r="B18" s="37" t="n">
        <x:v>2024</x:v>
      </x:c>
      <x:c r="C18" s="50" t="n">
        <x:v>4.705</x:v>
      </x:c>
      <x:c r="D18" s="50" t="n">
        <x:v>3.522</x:v>
      </x:c>
      <x:c r="E18" s="52" t="n">
        <x:v>25.15</x:v>
      </x:c>
      <x:c r="F18" s="52" t="n">
        <x:v>86</x:v>
      </x:c>
    </x:row>
    <x:row r="19" ht="20" customHeight="1">
      <x:c r="A19" s="38" t="str">
        <x:v>Es Castell</x:v>
      </x:c>
      <x:c r="B19" s="38" t="n">
        <x:v>2018</x:v>
      </x:c>
      <x:c r="C19" s="49" t="n">
        <x:v>0.558</x:v>
      </x:c>
      <x:c r="D19" s="49" t="n">
        <x:v>0.453</x:v>
      </x:c>
      <x:c r="E19" s="51" t="n">
        <x:v>18.7</x:v>
      </x:c>
      <x:c r="F19" s="51" t="n">
        <x:v>85</x:v>
      </x:c>
    </x:row>
    <x:row r="20" ht="20" customHeight="1">
      <x:c r="A20" s="37" t="str">
        <x:v>Es Castell</x:v>
      </x:c>
      <x:c r="B20" s="37" t="n">
        <x:v>2019</x:v>
      </x:c>
      <x:c r="C20" s="50" t="n">
        <x:v>0.543</x:v>
      </x:c>
      <x:c r="D20" s="50" t="n">
        <x:v>0.422</x:v>
      </x:c>
      <x:c r="E20" s="52" t="n">
        <x:v>22.32</x:v>
      </x:c>
      <x:c r="F20" s="52" t="n">
        <x:v>100</x:v>
      </x:c>
    </x:row>
    <x:row r="21" ht="20" customHeight="1">
      <x:c r="A21" s="38" t="str">
        <x:v>Es Castell</x:v>
      </x:c>
      <x:c r="B21" s="38" t="n">
        <x:v>2020</x:v>
      </x:c>
      <x:c r="C21" s="49" t="n">
        <x:v>0.514</x:v>
      </x:c>
      <x:c r="D21" s="49" t="n">
        <x:v>0.398</x:v>
      </x:c>
      <x:c r="E21" s="51" t="n">
        <x:v>22.61</x:v>
      </x:c>
      <x:c r="F21" s="51" t="n">
        <x:v>100</x:v>
      </x:c>
    </x:row>
    <x:row r="22" ht="20" customHeight="1">
      <x:c r="A22" s="37" t="str">
        <x:v>Es Castell</x:v>
      </x:c>
      <x:c r="B22" s="37" t="n">
        <x:v>2021</x:v>
      </x:c>
      <x:c r="C22" s="50" t="n">
        <x:v>0.602</x:v>
      </x:c>
      <x:c r="D22" s="50" t="n">
        <x:v>0.455</x:v>
      </x:c>
      <x:c r="E22" s="52" t="n">
        <x:v>24.42</x:v>
      </x:c>
      <x:c r="F22" s="52" t="n">
        <x:v>86</x:v>
      </x:c>
    </x:row>
    <x:row r="23" ht="20" customHeight="1">
      <x:c r="A23" s="38" t="str">
        <x:v>Es Castell</x:v>
      </x:c>
      <x:c r="B23" s="38" t="n">
        <x:v>2022</x:v>
      </x:c>
      <x:c r="C23" s="49" t="n">
        <x:v>0.544</x:v>
      </x:c>
      <x:c r="D23" s="49" t="n">
        <x:v>0.404</x:v>
      </x:c>
      <x:c r="E23" s="51" t="n">
        <x:v>25.7</x:v>
      </x:c>
      <x:c r="F23" s="51" t="n">
        <x:v>100</x:v>
      </x:c>
    </x:row>
    <x:row r="24" ht="20" customHeight="1">
      <x:c r="A24" s="37" t="str">
        <x:v>Es Castell</x:v>
      </x:c>
      <x:c r="B24" s="37" t="n">
        <x:v>2023</x:v>
      </x:c>
      <x:c r="C24" s="50" t="n">
        <x:v>0.5</x:v>
      </x:c>
      <x:c r="D24" s="50" t="n">
        <x:v>0.402</x:v>
      </x:c>
      <x:c r="E24" s="52" t="n">
        <x:v>19.58</x:v>
      </x:c>
      <x:c r="F24" s="52" t="n">
        <x:v>100</x:v>
      </x:c>
    </x:row>
    <x:row r="25" ht="20" customHeight="1">
      <x:c r="A25" s="38" t="str">
        <x:v>Es Castell</x:v>
      </x:c>
      <x:c r="B25" s="38" t="n">
        <x:v>2024</x:v>
      </x:c>
      <x:c r="C25" s="49" t="n">
        <x:v>0.567</x:v>
      </x:c>
      <x:c r="D25" s="49" t="n">
        <x:v>0.424</x:v>
      </x:c>
      <x:c r="E25" s="51" t="n">
        <x:v>25.09</x:v>
      </x:c>
      <x:c r="F25" s="51" t="n">
        <x:v>100</x:v>
      </x:c>
    </x:row>
    <x:row r="26" ht="20" customHeight="1">
      <x:c r="A26" s="37" t="str">
        <x:v>Es Mercadal</x:v>
      </x:c>
      <x:c r="B26" s="37" t="n">
        <x:v>2018</x:v>
      </x:c>
      <x:c r="C26" s="50" t="n">
        <x:v>1.503</x:v>
      </x:c>
      <x:c r="D26" s="50" t="n">
        <x:v>1.095</x:v>
      </x:c>
      <x:c r="E26" s="52" t="n">
        <x:v>27.17</x:v>
      </x:c>
      <x:c r="F26" s="52" t="n">
        <x:v>74</x:v>
      </x:c>
    </x:row>
    <x:row r="27" ht="20" customHeight="1">
      <x:c r="A27" s="38" t="str">
        <x:v>Es Mercadal</x:v>
      </x:c>
      <x:c r="B27" s="38" t="n">
        <x:v>2019</x:v>
      </x:c>
      <x:c r="C27" s="49" t="n">
        <x:v>1.454</x:v>
      </x:c>
      <x:c r="D27" s="49" t="n">
        <x:v>1.082</x:v>
      </x:c>
      <x:c r="E27" s="51" t="n">
        <x:v>25.56</x:v>
      </x:c>
      <x:c r="F27" s="51" t="n">
        <x:v>92</x:v>
      </x:c>
    </x:row>
    <x:row r="28" ht="20" customHeight="1">
      <x:c r="A28" s="37" t="str">
        <x:v>Es Mercadal</x:v>
      </x:c>
      <x:c r="B28" s="37" t="n">
        <x:v>2020</x:v>
      </x:c>
      <x:c r="C28" s="50" t="n">
        <x:v>1.352</x:v>
      </x:c>
      <x:c r="D28" s="50" t="n">
        <x:v>0.874</x:v>
      </x:c>
      <x:c r="E28" s="52" t="n">
        <x:v>35.36</x:v>
      </x:c>
      <x:c r="F28" s="52" t="n">
        <x:v>92</x:v>
      </x:c>
    </x:row>
    <x:row r="29" ht="20" customHeight="1">
      <x:c r="A29" s="38" t="str">
        <x:v>Es Mercadal</x:v>
      </x:c>
      <x:c r="B29" s="38" t="n">
        <x:v>2021</x:v>
      </x:c>
      <x:c r="C29" s="49" t="n">
        <x:v>1.45</x:v>
      </x:c>
      <x:c r="D29" s="49" t="n">
        <x:v>1.048</x:v>
      </x:c>
      <x:c r="E29" s="51" t="n">
        <x:v>27.73</x:v>
      </x:c>
      <x:c r="F29" s="51" t="n">
        <x:v>92</x:v>
      </x:c>
    </x:row>
    <x:row r="30" ht="20" customHeight="1">
      <x:c r="A30" s="37" t="str">
        <x:v>Es Mercadal</x:v>
      </x:c>
      <x:c r="B30" s="37" t="n">
        <x:v>2022</x:v>
      </x:c>
      <x:c r="C30" s="50" t="n">
        <x:v>1.724</x:v>
      </x:c>
      <x:c r="D30" s="50" t="n">
        <x:v>1.206</x:v>
      </x:c>
      <x:c r="E30" s="52" t="n">
        <x:v>30.06</x:v>
      </x:c>
      <x:c r="F30" s="52" t="n">
        <x:v>93</x:v>
      </x:c>
    </x:row>
    <x:row r="31" ht="20" customHeight="1">
      <x:c r="A31" s="38" t="str">
        <x:v>Es Mercadal</x:v>
      </x:c>
      <x:c r="B31" s="38" t="n">
        <x:v>2023</x:v>
      </x:c>
      <x:c r="C31" s="49" t="n">
        <x:v>1.542</x:v>
      </x:c>
      <x:c r="D31" s="49" t="n">
        <x:v>1.107</x:v>
      </x:c>
      <x:c r="E31" s="51" t="n">
        <x:v>28.19</x:v>
      </x:c>
      <x:c r="F31" s="51" t="n">
        <x:v>100</x:v>
      </x:c>
    </x:row>
    <x:row r="32" ht="20" customHeight="1">
      <x:c r="A32" s="37" t="str">
        <x:v>Es Mercadal</x:v>
      </x:c>
      <x:c r="B32" s="37" t="n">
        <x:v>2024</x:v>
      </x:c>
      <x:c r="C32" s="50" t="n">
        <x:v>1.593</x:v>
      </x:c>
      <x:c r="D32" s="50" t="n">
        <x:v>1.136</x:v>
      </x:c>
      <x:c r="E32" s="52" t="n">
        <x:v>28.7</x:v>
      </x:c>
      <x:c r="F32" s="52" t="n">
        <x:v>100</x:v>
      </x:c>
    </x:row>
    <x:row r="33" ht="20" customHeight="1">
      <x:c r="A33" s="38" t="str">
        <x:v>Es Migjorn Gran</x:v>
      </x:c>
      <x:c r="B33" s="38" t="n">
        <x:v>2018</x:v>
      </x:c>
      <x:c r="C33" s="49" t="n">
        <x:v>0.364</x:v>
      </x:c>
      <x:c r="D33" s="49" t="n">
        <x:v>0.248</x:v>
      </x:c>
      <x:c r="E33" s="51" t="n">
        <x:v>31.93</x:v>
      </x:c>
      <x:c r="F33" s="51" t="n">
        <x:v>27</x:v>
      </x:c>
    </x:row>
    <x:row r="34" ht="20" customHeight="1">
      <x:c r="A34" s="37" t="str">
        <x:v>Es Migjorn Gran</x:v>
      </x:c>
      <x:c r="B34" s="37" t="n">
        <x:v>2019</x:v>
      </x:c>
      <x:c r="C34" s="50" t="n">
        <x:v>0.414</x:v>
      </x:c>
      <x:c r="D34" s="50" t="n">
        <x:v>0.281</x:v>
      </x:c>
      <x:c r="E34" s="52" t="n">
        <x:v>32.14</x:v>
      </x:c>
      <x:c r="F34" s="52" t="n">
        <x:v>26</x:v>
      </x:c>
    </x:row>
    <x:row r="35" ht="20" customHeight="1">
      <x:c r="A35" s="38" t="str">
        <x:v>Es Migjorn Gran</x:v>
      </x:c>
      <x:c r="B35" s="38" t="n">
        <x:v>2020</x:v>
      </x:c>
      <x:c r="C35" s="49" t="n">
        <x:v>0.416</x:v>
      </x:c>
      <x:c r="D35" s="49" t="n">
        <x:v>0.277</x:v>
      </x:c>
      <x:c r="E35" s="51" t="n">
        <x:v>33.4</x:v>
      </x:c>
      <x:c r="F35" s="51" t="n">
        <x:v>26</x:v>
      </x:c>
    </x:row>
    <x:row r="36" ht="20" customHeight="1">
      <x:c r="A36" s="37" t="str">
        <x:v>Es Migjorn Gran</x:v>
      </x:c>
      <x:c r="B36" s="37" t="n">
        <x:v>2021</x:v>
      </x:c>
      <x:c r="C36" s="50" t="n">
        <x:v>0.425</x:v>
      </x:c>
      <x:c r="D36" s="50" t="n">
        <x:v>0.283</x:v>
      </x:c>
      <x:c r="E36" s="52" t="n">
        <x:v>33.4</x:v>
      </x:c>
      <x:c r="F36" s="52" t="n">
        <x:v>26</x:v>
      </x:c>
    </x:row>
    <x:row r="37" ht="20" customHeight="1">
      <x:c r="A37" s="38" t="str">
        <x:v>Es Migjorn Gran</x:v>
      </x:c>
      <x:c r="B37" s="38" t="n">
        <x:v>2022</x:v>
      </x:c>
      <x:c r="C37" s="49" t="n">
        <x:v>0.446</x:v>
      </x:c>
      <x:c r="D37" s="49" t="n">
        <x:v>0.297</x:v>
      </x:c>
      <x:c r="E37" s="51" t="n">
        <x:v>33.29</x:v>
      </x:c>
      <x:c r="F37" s="51" t="n">
        <x:v>29</x:v>
      </x:c>
    </x:row>
    <x:row r="38" ht="20" customHeight="1">
      <x:c r="A38" s="37" t="str">
        <x:v>Es Migjorn Gran</x:v>
      </x:c>
      <x:c r="B38" s="37" t="n">
        <x:v>2023</x:v>
      </x:c>
      <x:c r="C38" s="50" t="n">
        <x:v>0.466</x:v>
      </x:c>
      <x:c r="D38" s="50" t="n">
        <x:v>0.297</x:v>
      </x:c>
      <x:c r="E38" s="52" t="n">
        <x:v>36.36</x:v>
      </x:c>
      <x:c r="F38" s="52" t="n">
        <x:v>32</x:v>
      </x:c>
    </x:row>
    <x:row r="39" ht="20" customHeight="1">
      <x:c r="A39" s="38" t="str">
        <x:v>Es Migjorn Gran</x:v>
      </x:c>
      <x:c r="B39" s="38" t="n">
        <x:v>2024</x:v>
      </x:c>
      <x:c r="C39" s="49" t="n">
        <x:v>0.468</x:v>
      </x:c>
      <x:c r="D39" s="49" t="n">
        <x:v>0.373</x:v>
      </x:c>
      <x:c r="E39" s="51" t="n">
        <x:v>20.19</x:v>
      </x:c>
      <x:c r="F39" s="51" t="n">
        <x:v>31</x:v>
      </x:c>
    </x:row>
    <x:row r="40" ht="20" customHeight="1">
      <x:c r="A40" s="37" t="str">
        <x:v>Ferreries</x:v>
      </x:c>
      <x:c r="B40" s="37" t="n">
        <x:v>2018</x:v>
      </x:c>
      <x:c r="C40" s="50" t="n">
        <x:v>0.38</x:v>
      </x:c>
      <x:c r="D40" s="50" t="n">
        <x:v>0.268</x:v>
      </x:c>
      <x:c r="E40" s="52" t="n">
        <x:v>29.66</x:v>
      </x:c>
      <x:c r="F40" s="52" t="n">
        <x:v>0</x:v>
      </x:c>
    </x:row>
    <x:row r="41" ht="20" customHeight="1">
      <x:c r="A41" s="38" t="str">
        <x:v>Ferreries</x:v>
      </x:c>
      <x:c r="B41" s="38" t="n">
        <x:v>2019</x:v>
      </x:c>
      <x:c r="C41" s="49" t="n">
        <x:v>0.389</x:v>
      </x:c>
      <x:c r="D41" s="49" t="n">
        <x:v>0.261</x:v>
      </x:c>
      <x:c r="E41" s="51" t="n">
        <x:v>32.89</x:v>
      </x:c>
      <x:c r="F41" s="51" t="n">
        <x:v>76</x:v>
      </x:c>
    </x:row>
    <x:row r="42" ht="20" customHeight="1">
      <x:c r="A42" s="37" t="str">
        <x:v>Ferreries</x:v>
      </x:c>
      <x:c r="B42" s="37" t="n">
        <x:v>2020</x:v>
      </x:c>
      <x:c r="C42" s="50" t="n">
        <x:v>0.393</x:v>
      </x:c>
      <x:c r="D42" s="50" t="n">
        <x:v>0.264</x:v>
      </x:c>
      <x:c r="E42" s="52" t="n">
        <x:v>32.87</x:v>
      </x:c>
      <x:c r="F42" s="52" t="n">
        <x:v>0</x:v>
      </x:c>
    </x:row>
    <x:row r="43" ht="20" customHeight="1">
      <x:c r="A43" s="38" t="str">
        <x:v>Ferreries</x:v>
      </x:c>
      <x:c r="B43" s="38" t="n">
        <x:v>2021</x:v>
      </x:c>
      <x:c r="C43" s="49" t="n">
        <x:v>0.388</x:v>
      </x:c>
      <x:c r="D43" s="49" t="n">
        <x:v>0.26</x:v>
      </x:c>
      <x:c r="E43" s="51" t="n">
        <x:v>32.98</x:v>
      </x:c>
      <x:c r="F43" s="51" t="n">
        <x:v>0</x:v>
      </x:c>
    </x:row>
    <x:row r="44" ht="20" customHeight="1">
      <x:c r="A44" s="37" t="str">
        <x:v>Ferreries</x:v>
      </x:c>
      <x:c r="B44" s="37" t="n">
        <x:v>2022</x:v>
      </x:c>
      <x:c r="C44" s="50" t="n">
        <x:v>0.445</x:v>
      </x:c>
      <x:c r="D44" s="50" t="n">
        <x:v>0.253</x:v>
      </x:c>
      <x:c r="E44" s="52" t="n">
        <x:v>43.09</x:v>
      </x:c>
      <x:c r="F44" s="52" t="n">
        <x:v>85</x:v>
      </x:c>
    </x:row>
    <x:row r="45" ht="20" customHeight="1">
      <x:c r="A45" s="38" t="str">
        <x:v>Ferreries</x:v>
      </x:c>
      <x:c r="B45" s="38" t="n">
        <x:v>2023</x:v>
      </x:c>
      <x:c r="C45" s="49" t="n">
        <x:v>0.448</x:v>
      </x:c>
      <x:c r="D45" s="49" t="n">
        <x:v>0.257</x:v>
      </x:c>
      <x:c r="E45" s="51" t="n">
        <x:v>42.73</x:v>
      </x:c>
      <x:c r="F45" s="51" t="n">
        <x:v>0</x:v>
      </x:c>
    </x:row>
    <x:row r="46" ht="20" customHeight="1">
      <x:c r="A46" s="37" t="str">
        <x:v>Ferreries</x:v>
      </x:c>
      <x:c r="B46" s="37" t="n">
        <x:v>2024</x:v>
      </x:c>
      <x:c r="C46" s="50" t="n">
        <x:v>0.453</x:v>
      </x:c>
      <x:c r="D46" s="50" t="n">
        <x:v>0.259</x:v>
      </x:c>
      <x:c r="E46" s="52" t="n">
        <x:v>42.73</x:v>
      </x:c>
      <x:c r="F46" s="52" t="n">
        <x:v>0</x:v>
      </x:c>
    </x:row>
    <x:row r="47" ht="20" customHeight="1">
      <x:c r="A47" s="38" t="str">
        <x:v>Maó</x:v>
      </x:c>
      <x:c r="B47" s="38" t="n">
        <x:v>2018</x:v>
      </x:c>
      <x:c r="C47" s="49" t="n">
        <x:v>2.22</x:v>
      </x:c>
      <x:c r="D47" s="49" t="n">
        <x:v>1.858</x:v>
      </x:c>
      <x:c r="E47" s="51" t="n">
        <x:v>16.31</x:v>
      </x:c>
      <x:c r="F47" s="51" t="n">
        <x:v>85</x:v>
      </x:c>
    </x:row>
    <x:row r="48" ht="20" customHeight="1">
      <x:c r="A48" s="37" t="str">
        <x:v>Maó</x:v>
      </x:c>
      <x:c r="B48" s="37" t="n">
        <x:v>2019</x:v>
      </x:c>
      <x:c r="C48" s="50" t="n">
        <x:v>2.354</x:v>
      </x:c>
      <x:c r="D48" s="50" t="n">
        <x:v>1.958</x:v>
      </x:c>
      <x:c r="E48" s="52" t="n">
        <x:v>16.82</x:v>
      </x:c>
      <x:c r="F48" s="52" t="n">
        <x:v>83</x:v>
      </x:c>
    </x:row>
    <x:row r="49" ht="20" customHeight="1">
      <x:c r="A49" s="38" t="str">
        <x:v>Maó</x:v>
      </x:c>
      <x:c r="B49" s="38" t="n">
        <x:v>2020</x:v>
      </x:c>
      <x:c r="C49" s="49" t="n">
        <x:v>2.322</x:v>
      </x:c>
      <x:c r="D49" s="49" t="n">
        <x:v>1.886</x:v>
      </x:c>
      <x:c r="E49" s="51" t="n">
        <x:v>18.77</x:v>
      </x:c>
      <x:c r="F49" s="51" t="n">
        <x:v>83</x:v>
      </x:c>
    </x:row>
    <x:row r="50" ht="20" customHeight="1">
      <x:c r="A50" s="37" t="str">
        <x:v>Maó</x:v>
      </x:c>
      <x:c r="B50" s="37" t="n">
        <x:v>2021</x:v>
      </x:c>
      <x:c r="C50" s="50" t="n">
        <x:v>2.349</x:v>
      </x:c>
      <x:c r="D50" s="50" t="n">
        <x:v>1.944</x:v>
      </x:c>
      <x:c r="E50" s="52" t="n">
        <x:v>17.22</x:v>
      </x:c>
      <x:c r="F50" s="52" t="n">
        <x:v>83</x:v>
      </x:c>
    </x:row>
    <x:row r="51" ht="20" customHeight="1">
      <x:c r="A51" s="38" t="str">
        <x:v>Maó</x:v>
      </x:c>
      <x:c r="B51" s="38" t="n">
        <x:v>2022</x:v>
      </x:c>
      <x:c r="C51" s="49" t="n">
        <x:v>2.272</x:v>
      </x:c>
      <x:c r="D51" s="49" t="n">
        <x:v>1.872</x:v>
      </x:c>
      <x:c r="E51" s="51" t="n">
        <x:v>17.59</x:v>
      </x:c>
      <x:c r="F51" s="51" t="n">
        <x:v>83</x:v>
      </x:c>
    </x:row>
    <x:row r="52" ht="20" customHeight="1">
      <x:c r="A52" s="37" t="str">
        <x:v>Maó</x:v>
      </x:c>
      <x:c r="B52" s="37" t="n">
        <x:v>2023</x:v>
      </x:c>
      <x:c r="C52" s="50" t="n">
        <x:v>2.28</x:v>
      </x:c>
      <x:c r="D52" s="50" t="n">
        <x:v>1.906</x:v>
      </x:c>
      <x:c r="E52" s="52" t="n">
        <x:v>16.4</x:v>
      </x:c>
      <x:c r="F52" s="52" t="n">
        <x:v>88</x:v>
      </x:c>
    </x:row>
    <x:row r="53" ht="20" customHeight="1">
      <x:c r="A53" s="38" t="str">
        <x:v>Maó</x:v>
      </x:c>
      <x:c r="B53" s="38" t="n">
        <x:v>2024</x:v>
      </x:c>
      <x:c r="C53" s="49" t="n">
        <x:v>2.355</x:v>
      </x:c>
      <x:c r="D53" s="49" t="n">
        <x:v>1.908</x:v>
      </x:c>
      <x:c r="E53" s="51" t="n">
        <x:v>18.96</x:v>
      </x:c>
      <x:c r="F53" s="51" t="n">
        <x:v>88</x:v>
      </x:c>
    </x:row>
    <x:row r="54" ht="20" customHeight="1">
      <x:c r="A54" s="37" t="str">
        <x:v>Sant Lluís</x:v>
      </x:c>
      <x:c r="B54" s="37" t="n">
        <x:v>2018</x:v>
      </x:c>
      <x:c r="C54" s="50" t="n">
        <x:v>1.453</x:v>
      </x:c>
      <x:c r="D54" s="50" t="n">
        <x:v>1.101</x:v>
      </x:c>
      <x:c r="E54" s="52" t="n">
        <x:v>24.22</x:v>
      </x:c>
      <x:c r="F54" s="52" t="n">
        <x:v>98</x:v>
      </x:c>
    </x:row>
    <x:row r="55" ht="20" customHeight="1">
      <x:c r="A55" s="38" t="str">
        <x:v>Sant Lluís</x:v>
      </x:c>
      <x:c r="B55" s="38" t="n">
        <x:v>2019</x:v>
      </x:c>
      <x:c r="C55" s="49" t="n">
        <x:v>1.392</x:v>
      </x:c>
      <x:c r="D55" s="49" t="n">
        <x:v>1.198</x:v>
      </x:c>
      <x:c r="E55" s="51" t="n">
        <x:v>13.93</x:v>
      </x:c>
      <x:c r="F55" s="51" t="n">
        <x:v>95</x:v>
      </x:c>
    </x:row>
    <x:row r="56" ht="20" customHeight="1">
      <x:c r="A56" s="37" t="str">
        <x:v>Sant Lluís</x:v>
      </x:c>
      <x:c r="B56" s="37" t="n">
        <x:v>2020</x:v>
      </x:c>
      <x:c r="C56" s="50" t="n">
        <x:v>1.149</x:v>
      </x:c>
      <x:c r="D56" s="50" t="n">
        <x:v>0.966</x:v>
      </x:c>
      <x:c r="E56" s="52" t="n">
        <x:v>15.86</x:v>
      </x:c>
      <x:c r="F56" s="52" t="n">
        <x:v>94</x:v>
      </x:c>
    </x:row>
    <x:row r="57" ht="20" customHeight="1">
      <x:c r="A57" s="38" t="str">
        <x:v>Sant Lluís</x:v>
      </x:c>
      <x:c r="B57" s="38" t="n">
        <x:v>2021</x:v>
      </x:c>
      <x:c r="C57" s="49" t="n">
        <x:v>1.297</x:v>
      </x:c>
      <x:c r="D57" s="49" t="n">
        <x:v>1.138</x:v>
      </x:c>
      <x:c r="E57" s="51" t="n">
        <x:v>12.28</x:v>
      </x:c>
      <x:c r="F57" s="51" t="n">
        <x:v>94</x:v>
      </x:c>
    </x:row>
    <x:row r="58" ht="20" customHeight="1">
      <x:c r="A58" s="37" t="str">
        <x:v>Sant Lluís</x:v>
      </x:c>
      <x:c r="B58" s="37" t="n">
        <x:v>2022</x:v>
      </x:c>
      <x:c r="C58" s="50" t="n">
        <x:v>1.493</x:v>
      </x:c>
      <x:c r="D58" s="50" t="n">
        <x:v>1.242</x:v>
      </x:c>
      <x:c r="E58" s="52" t="n">
        <x:v>16.8</x:v>
      </x:c>
      <x:c r="F58" s="52" t="n">
        <x:v>90</x:v>
      </x:c>
    </x:row>
    <x:row r="59" ht="20" customHeight="1">
      <x:c r="A59" s="38" t="str">
        <x:v>Sant Lluís</x:v>
      </x:c>
      <x:c r="B59" s="38" t="n">
        <x:v>2023</x:v>
      </x:c>
      <x:c r="C59" s="49" t="n">
        <x:v>1.501</x:v>
      </x:c>
      <x:c r="D59" s="49" t="n">
        <x:v>1.273</x:v>
      </x:c>
      <x:c r="E59" s="51" t="n">
        <x:v>15.14</x:v>
      </x:c>
      <x:c r="F59" s="51" t="n">
        <x:v>90</x:v>
      </x:c>
    </x:row>
    <x:row r="60" ht="20" customHeight="1">
      <x:c r="A60" s="37" t="str">
        <x:v>Sant Lluís</x:v>
      </x:c>
      <x:c r="B60" s="37" t="n">
        <x:v>2024</x:v>
      </x:c>
      <x:c r="C60" s="50" t="n">
        <x:v>1.474</x:v>
      </x:c>
      <x:c r="D60" s="50" t="n">
        <x:v>1.308</x:v>
      </x:c>
      <x:c r="E60" s="52" t="n">
        <x:v>11.28</x:v>
      </x:c>
      <x:c r="F60" s="52" t="n">
        <x:v>89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" hidden="0" customWidth="1"/>
    <x:col min="3" max="3" width="18" hidden="0" customWidth="1"/>
    <x:col min="4" max="4" width="22" hidden="0" customWidth="1"/>
    <x:col min="5" max="5" width="24" hidden="0" customWidth="1"/>
    <x:col min="6" max="6" width="15" hidden="0" customWidth="1"/>
    <x:col min="7" max="7" width="18" hidden="0" customWidth="1"/>
    <x:col min="8" max="8" width="48" hidden="0" customWidth="1"/>
    <x:col min="9" max="9" width="30" hidden="0" customWidth="1"/>
    <x:col min="10" max="10" width="58" hidden="0" customWidth="1"/>
    <x:col min="11" max="11" width="24" hidden="0" customWidth="1"/>
    <x:col min="12" max="12" width="28" hidden="0" customWidth="1"/>
    <x:col min="13" max="13" width="56" hidden="0" customWidth="1"/>
  </x:cols>
  <x:sheetData>
    <x:row r="1" ht="32" customHeight="1">
      <x:c r="A1" s="4" t="str">
        <x:v>Residuos · series por universo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Contraste longitudinal sin fusión de GOIB, Consorci/CES y portal selectiva 2024.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</x:row>
    <x:row r="4" ht="30" customHeight="1">
      <x:c r="A4" s="33" t="str">
        <x:v>Serie</x:v>
      </x:c>
      <x:c r="B4" s="33" t="str">
        <x:v>Año</x:v>
      </x:c>
      <x:c r="C4" s="33" t="str">
        <x:v>Total residuos (t)</x:v>
      </x:c>
      <x:c r="D4" s="33" t="str">
        <x:v>kg per cápita / nota</x:v>
      </x:c>
      <x:c r="E4" s="33" t="str">
        <x:v>Recogida selectiva / origen</x:v>
      </x:c>
      <x:c r="F4" s="33" t="str">
        <x:v>% selectiva</x:v>
      </x:c>
      <x:c r="G4" s="33" t="str">
        <x:v>Fracción resto (t)</x:v>
      </x:c>
      <x:c r="H4" s="33" t="str">
        <x:v>Definición / universo</x:v>
      </x:c>
      <x:c r="I4" s="33" t="str">
        <x:v>Tipo fuente</x:v>
      </x:c>
      <x:c r="J4" s="33" t="str">
        <x:v>Fuente</x:v>
      </x:c>
      <x:c r="K4" s="33" t="str">
        <x:v>Estado</x:v>
      </x:c>
      <x:c r="L4" s="33" t="str">
        <x:v>¿Combinar con otra serie?</x:v>
      </x:c>
      <x:c r="M4" s="33" t="str">
        <x:v>Nota QA</x:v>
      </x:c>
    </x:row>
    <x:row r="5" ht="20" customHeight="1">
      <x:c r="A5" s="38" t="str">
        <x:v>B · Consorci / gestión</x:v>
      </x:c>
      <x:c r="B5" s="38" t="n">
        <x:v>2018</x:v>
      </x:c>
      <x:c r="C5" s="45" t="n">
        <x:v>59496.62</x:v>
      </x:c>
      <x:c r="D5" s="38"/>
      <x:c r="E5" s="45" t="n">
        <x:v>12141</x:v>
      </x:c>
      <x:c r="F5" s="51" t="n">
        <x:v>0.2041</x:v>
      </x:c>
      <x:c r="G5" s="45" t="n">
        <x:v>47355.62</x:v>
      </x:c>
      <x:c r="H5" s="38" t="str">
        <x:v>Total operativo Consorci publicado por CES; baseline pre-COVID</x:v>
      </x:c>
      <x:c r="I5" s="38" t="str">
        <x:v>Oficial secundaria (CES) con fuente Consorci</x:v>
      </x:c>
      <x:c r="J5" s="41" t="str">
        <x:v>https://www.caib.es/sites/ces/es/d/i11_medio_ambiente_981_kb/</x:v>
      </x:c>
      <x:c r="K5" s="39" t="str">
        <x:v>OBSERVADO</x:v>
      </x:c>
      <x:c r="L5" s="38" t="str">
        <x:v>NO</x:v>
      </x:c>
      <x:c r="M5" s="38" t="str">
        <x:v>Misma tabla comparable con 2019; no equivale automáticamente a serie GOIB.</x:v>
      </x:c>
    </x:row>
    <x:row r="6" ht="20" customHeight="1">
      <x:c r="A6" s="37" t="str">
        <x:v>B · Consorci / gestión</x:v>
      </x:c>
      <x:c r="B6" s="37" t="n">
        <x:v>2019</x:v>
      </x:c>
      <x:c r="C6" s="46" t="n">
        <x:v>57953.61</x:v>
      </x:c>
      <x:c r="D6" s="37"/>
      <x:c r="E6" s="46" t="n">
        <x:v>12168.57</x:v>
      </x:c>
      <x:c r="F6" s="52" t="n">
        <x:v>0.21</x:v>
      </x:c>
      <x:c r="G6" s="46" t="n">
        <x:v>45785.04</x:v>
      </x:c>
      <x:c r="H6" s="37" t="str">
        <x:v>Total operativo Consorci publicado por CES; baseline pre-COVID</x:v>
      </x:c>
      <x:c r="I6" s="37" t="str">
        <x:v>Oficial secundaria (CES) con fuente Consorci</x:v>
      </x:c>
      <x:c r="J6" s="42" t="str">
        <x:v>https://www.caib.es/sites/ces/es/d/i11_medio_ambiente_981_kb/</x:v>
      </x:c>
      <x:c r="K6" s="40" t="str">
        <x:v>OBSERVADO</x:v>
      </x:c>
      <x:c r="L6" s="37" t="str">
        <x:v>NO</x:v>
      </x:c>
      <x:c r="M6" s="37" t="str">
        <x:v>Selectiva casi plana (+0,23%) y total -2,59% vs 2018.</x:v>
      </x:c>
    </x:row>
    <x:row r="7" ht="20" customHeight="1">
      <x:c r="A7" s="38" t="str">
        <x:v>A · GOIB armonizada</x:v>
      </x:c>
      <x:c r="B7" s="38" t="n">
        <x:v>2020</x:v>
      </x:c>
      <x:c r="C7" s="45" t="n">
        <x:v>45415</x:v>
      </x:c>
      <x:c r="D7" s="38" t="n">
        <x:v>407</x:v>
      </x:c>
      <x:c r="E7" s="45"/>
      <x:c r="F7" s="51"/>
      <x:c r="G7" s="45"/>
      <x:c r="H7" s="38" t="str">
        <x:v>Residuos municipales según metodología autonómica del informe anual de gestión</x:v>
      </x:c>
      <x:c r="I7" s="38" t="str">
        <x:v>Oficial GOIB</x:v>
      </x:c>
      <x:c r="J7" s="41" t="str">
        <x:v>https://www.caib.es/pidip2front/jsp/ca/fitxa-convocatoria/strongles-illes-balears-assoleixenstrongstrong-lrsquoobjectiu-de-reduccioacute-de-generacioacute-de-residus-municipals-strongstrongel-2020strong</x:v>
      </x:c>
      <x:c r="K7" s="39" t="str">
        <x:v>OBSERVADO</x:v>
      </x:c>
      <x:c r="L7" s="38" t="str">
        <x:v>NO, salvo puente metodológico</x:v>
      </x:c>
      <x:c r="M7" s="38" t="str">
        <x:v>Año COVID; -20% frente a 2019 según la propia fuente.</x:v>
      </x:c>
    </x:row>
    <x:row r="8" ht="20" customHeight="1">
      <x:c r="A8" s="37" t="str">
        <x:v>A · GOIB armonizada</x:v>
      </x:c>
      <x:c r="B8" s="37" t="n">
        <x:v>2021</x:v>
      </x:c>
      <x:c r="C8" s="46" t="n">
        <x:v>51798</x:v>
      </x:c>
      <x:c r="D8" s="37" t="n">
        <x:v>423</x:v>
      </x:c>
      <x:c r="E8" s="46"/>
      <x:c r="F8" s="52"/>
      <x:c r="G8" s="46"/>
      <x:c r="H8" s="37" t="str">
        <x:v>Residuos municipales según metodología autonómica; usa IPH para determinados indicadores</x:v>
      </x:c>
      <x:c r="I8" s="37" t="str">
        <x:v>Oficial GOIB</x:v>
      </x:c>
      <x:c r="J8" s="42" t="str">
        <x:v>https://www.caib.es/pidip2front/ficha_convocatoria.xhtml?lang=es&amp;urlSemantica=strongla-generacioacuten-de-residuos-en-las-istrongstrongllesstrongstrong-balears-estrongstrongn-strongstrong2021-se-mantiene-inferior-a-los-registros-previos-a-la-pandemia-strongstrongpese-a-strongstrongla-reanudacioacuten-parcial-de-la-actividad-turiacutesticastrongstrong-strong</x:v>
      </x:c>
      <x:c r="K8" s="40" t="str">
        <x:v>OBSERVADO</x:v>
      </x:c>
      <x:c r="L8" s="37" t="str">
        <x:v>NO, salvo puente metodológico</x:v>
      </x:c>
      <x:c r="M8" s="37" t="str">
        <x:v>GOIB: +12% vs 2020.</x:v>
      </x:c>
    </x:row>
    <x:row r="9" ht="20" customHeight="1">
      <x:c r="A9" s="38" t="str">
        <x:v>A · GOIB armonizada</x:v>
      </x:c>
      <x:c r="B9" s="38" t="n">
        <x:v>2022</x:v>
      </x:c>
      <x:c r="C9" s="45" t="n">
        <x:v>69910</x:v>
      </x:c>
      <x:c r="D9" s="38"/>
      <x:c r="E9" s="45"/>
      <x:c r="F9" s="51"/>
      <x:c r="G9" s="45"/>
      <x:c r="H9" s="38" t="str">
        <x:v>Residuos municipales según metodología autonómica 2022</x:v>
      </x:c>
      <x:c r="I9" s="38" t="str">
        <x:v>Oficial GOIB</x:v>
      </x:c>
      <x:c r="J9" s="41" t="str">
        <x:v>https://www.caib.es/pidip2front/ficha_convocatoria.xhtml?lang=es&amp;urlSemantica=la-generacion-de-residuos-en-las-illes-balears-fue-de-834105-el-2022-que-equivale-a-511-kg-per-capita-un-781-mas-que-el-ano-anterior</x:v>
      </x:c>
      <x:c r="K9" s="39" t="str">
        <x:v>OBSERVADO</x:v>
      </x:c>
      <x:c r="L9" s="38" t="str">
        <x:v>NO, salvo puente metodológico</x:v>
      </x:c>
      <x:c r="M9" s="38" t="str">
        <x:v>No coincide con total operativo Consorci 2022.</x:v>
      </x:c>
    </x:row>
    <x:row r="10" ht="20" customHeight="1">
      <x:c r="A10" s="37" t="str">
        <x:v>B · Consorci / gestión</x:v>
      </x:c>
      <x:c r="B10" s="37" t="n">
        <x:v>2021</x:v>
      </x:c>
      <x:c r="C10" s="46" t="n">
        <x:v>65277</x:v>
      </x:c>
      <x:c r="D10" s="37"/>
      <x:c r="E10" s="46"/>
      <x:c r="F10" s="52"/>
      <x:c r="G10" s="46" t="n">
        <x:v>41045</x:v>
      </x:c>
      <x:c r="H10" s="37" t="str">
        <x:v>Total operativo reportado por la memoria del Consorci</x:v>
      </x:c>
      <x:c r="I10" s="37" t="str">
        <x:v>Secundaria basada en memoria Consorci</x:v>
      </x:c>
      <x:c r="J10" s="42" t="str">
        <x:v>https://www.menorca.info/menorca/local/2023/04/04/1912081/aumentan-residuos-reciclar.html</x:v>
      </x:c>
      <x:c r="K10" s="40" t="str">
        <x:v>SECUNDARIO / CONTRASTE</x:v>
      </x:c>
      <x:c r="L10" s="37" t="str">
        <x:v>NO</x:v>
      </x:c>
      <x:c r="M10" s="37" t="str">
        <x:v>Mantener como contraste hasta disponer de memoria primaria 2021 tabulada.</x:v>
      </x:c>
    </x:row>
    <x:row r="11" ht="20" customHeight="1">
      <x:c r="A11" s="38" t="str">
        <x:v>B · Consorci / gestión</x:v>
      </x:c>
      <x:c r="B11" s="38" t="n">
        <x:v>2022</x:v>
      </x:c>
      <x:c r="C11" s="45" t="n">
        <x:v>68024</x:v>
      </x:c>
      <x:c r="D11" s="38"/>
      <x:c r="E11" s="45"/>
      <x:c r="F11" s="51" t="n">
        <x:v>0.3221</x:v>
      </x:c>
      <x:c r="G11" s="45" t="n">
        <x:v>45246</x:v>
      </x:c>
      <x:c r="H11" s="38" t="str">
        <x:v>Total operativo de la memoria 2022; selectiva incluyendo deixalleries</x:v>
      </x:c>
      <x:c r="I11" s="38" t="str">
        <x:v>Oficial Consorci</x:v>
      </x:c>
      <x:c r="J11" s="41" t="str">
        <x:v>https://www.cremenorca.org/documents/documents/12913doc1220230403021613.pdf</x:v>
      </x:c>
      <x:c r="K11" s="39" t="str">
        <x:v>OBSERVADO</x:v>
      </x:c>
      <x:c r="L11" s="38" t="str">
        <x:v>NO</x:v>
      </x:c>
      <x:c r="M11" s="38" t="str">
        <x:v>La memoria también publica 20,42% excluyendo deixalleries / sistema de contenedores.</x:v>
      </x:c>
    </x:row>
    <x:row r="12" ht="20" customHeight="1">
      <x:c r="A12" s="37" t="str">
        <x:v>B · Consorci / gestión</x:v>
      </x:c>
      <x:c r="B12" s="37" t="n">
        <x:v>2023</x:v>
      </x:c>
      <x:c r="C12" s="46" t="n">
        <x:v>70862.4844</x:v>
      </x:c>
      <x:c r="D12" s="37"/>
      <x:c r="E12" s="46" t="n">
        <x:v>25828.3844</x:v>
      </x:c>
      <x:c r="F12" s="52" t="n">
        <x:v>0.364486</x:v>
      </x:c>
      <x:c r="G12" s="46" t="n">
        <x:v>44540.6</x:v>
      </x:c>
      <x:c r="H12" s="37" t="str">
        <x:v>Total generado según Memòria de Residus 2023 del Consorci</x:v>
      </x:c>
      <x:c r="I12" s="37" t="str">
        <x:v>Oficial Consorci</x:v>
      </x:c>
      <x:c r="J12" s="42" t="str">
        <x:v>https://cremenorca.org/documents/documents/13546doc1220240429024902.pdf</x:v>
      </x:c>
      <x:c r="K12" s="40" t="str">
        <x:v>OBSERVADO</x:v>
      </x:c>
      <x:c r="L12" s="37" t="str">
        <x:v>NO</x:v>
      </x:c>
      <x:c r="M12" s="37" t="str">
        <x:v>Fuente primaria; tablas por fracciones, municipios y meses.</x:v>
      </x:c>
    </x:row>
    <x:row r="13" ht="20" customHeight="1">
      <x:c r="A13" s="38" t="str">
        <x:v>C · Portal selectiva 2024</x:v>
      </x:c>
      <x:c r="B13" s="38" t="n">
        <x:v>2024</x:v>
      </x:c>
      <x:c r="C13" s="45"/>
      <x:c r="D13" s="38" t="n">
        <x:v>257</x:v>
      </x:c>
      <x:c r="E13" s="45" t="n">
        <x:v>25957</x:v>
      </x:c>
      <x:c r="F13" s="51" t="n">
        <x:v>0.394</x:v>
      </x:c>
      <x:c r="G13" s="45"/>
      <x:c r="H13" s="38" t="str">
        <x:v>Portal autonómico de recogida selectiva por islas; publica toneladas selectivas y porcentaje</x:v>
      </x:c>
      <x:c r="I13" s="38" t="str">
        <x:v>Oficial GOIB</x:v>
      </x:c>
      <x:c r="J13" s="41" t="str">
        <x:v>https://webriec.caib.es/es/recogida-selectiva-datos</x:v>
      </x:c>
      <x:c r="K13" s="39" t="str">
        <x:v>OBSERVADO PARCIAL</x:v>
      </x:c>
      <x:c r="L13" s="38" t="str">
        <x:v>NO, hasta conocer definición del total</x:v>
      </x:c>
      <x:c r="M13" s="38" t="str">
        <x:v>El total municipal derivable no se tratará como cifra publicada.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9" hidden="0" customWidth="1"/>
    <x:col min="3" max="3" width="9" hidden="0" customWidth="1"/>
    <x:col min="4" max="4" width="13" hidden="0" customWidth="1"/>
    <x:col min="5" max="5" width="20" hidden="0" customWidth="1"/>
    <x:col min="6" max="6" width="16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8" hidden="0" customWidth="1"/>
    <x:col min="12" max="12" width="17" hidden="0" customWidth="1"/>
    <x:col min="13" max="13" width="16" hidden="0" customWidth="1"/>
    <x:col min="14" max="14" width="18" hidden="0" customWidth="1"/>
    <x:col min="15" max="15" width="15" hidden="0" customWidth="1"/>
    <x:col min="16" max="16" width="20" hidden="0" customWidth="1"/>
    <x:col min="17" max="17" width="16" hidden="0" customWidth="1"/>
    <x:col min="18" max="18" width="16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6" hidden="0" customWidth="1"/>
    <x:col min="24" max="24" width="50" hidden="0" customWidth="1"/>
    <x:col min="25" max="25" width="24" hidden="0" customWidth="1"/>
    <x:col min="26" max="26" width="14" hidden="0" customWidth="1"/>
    <x:col min="27" max="27" width="16" hidden="0" customWidth="1"/>
    <x:col min="28" max="28" width="54" hidden="0" customWidth="1"/>
    <x:col min="29" max="29" width="50" hidden="0" customWidth="1"/>
  </x:cols>
  <x:sheetData>
    <x:row r="1" ht="32" customHeight="1">
      <x:c r="A1" s="4" t="str">
        <x:v>Panel causal maestro · residuos 2022-2024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288 municipio-mes; 210 observados; 78 pendientes. Las cinco fracciones primarias permanecen vacías cuando no se recuperaron.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  <x:c r="AA2" s="8"/>
      <x:c r="AB2" s="8"/>
      <x:c r="AC2" s="8"/>
    </x:row>
    <x:row r="4" ht="30" customHeight="1">
      <x:c r="A4" s="33" t="str">
        <x:v>Fecha</x:v>
      </x:c>
      <x:c r="B4" s="33" t="str">
        <x:v>Año</x:v>
      </x:c>
      <x:c r="C4" s="33" t="str">
        <x:v>Mes nº</x:v>
      </x:c>
      <x:c r="D4" s="33" t="str">
        <x:v>Mes</x:v>
      </x:c>
      <x:c r="E4" s="33" t="str">
        <x:v>Municipio</x:v>
      </x:c>
      <x:c r="F4" s="33" t="str">
        <x:v>Papel/cartón kg</x:v>
      </x:c>
      <x:c r="G4" s="33" t="str">
        <x:v>Vidrio kg</x:v>
      </x:c>
      <x:c r="H4" s="33" t="str">
        <x:v>Envases kg</x:v>
      </x:c>
      <x:c r="I4" s="33" t="str">
        <x:v>Orgánica kg</x:v>
      </x:c>
      <x:c r="J4" s="33" t="str">
        <x:v>Resto kg</x:v>
      </x:c>
      <x:c r="K4" s="33" t="str">
        <x:v>Selectiva 4F kg</x:v>
      </x:c>
      <x:c r="L4" s="33" t="str">
        <x:v>Total 5F kg</x:v>
      </x:c>
      <x:c r="M4" s="33" t="str">
        <x:v>% selectiva 5F</x:v>
      </x:c>
      <x:c r="N4" s="33" t="str">
        <x:v>IPH Menorca media</x:v>
      </x:c>
      <x:c r="O4" s="33" t="str">
        <x:v>IPH índice anual</x:v>
      </x:c>
      <x:c r="P4" s="33" t="str">
        <x:v>PaP comercial estado</x:v>
      </x:c>
      <x:c r="Q4" s="33" t="str">
        <x:v>T comercial mes completo</x:v>
      </x:c>
      <x:c r="R4" s="33" t="str">
        <x:v>Transición comercial</x:v>
      </x:c>
      <x:c r="S4" s="33" t="str">
        <x:v>PaP dom. any full-month</x:v>
      </x:c>
      <x:c r="T4" s="33" t="str">
        <x:v>PaP dom. municipio completo</x:v>
      </x:c>
      <x:c r="U4" s="33" t="str">
        <x:v>Transición fase dom.</x:v>
      </x:c>
      <x:c r="V4" s="33" t="str">
        <x:v>Cobertura dom. fin de mes</x:v>
      </x:c>
      <x:c r="W4" s="33" t="str">
        <x:v>Event time dom.</x:v>
      </x:c>
      <x:c r="X4" s="33" t="str">
        <x:v>Fuente residuos</x:v>
      </x:c>
      <x:c r="Y4" s="33" t="str">
        <x:v>Estado dato</x:v>
      </x:c>
      <x:c r="Z4" s="33" t="str">
        <x:v>N fracciones</x:v>
      </x:c>
      <x:c r="AA4" s="33" t="str">
        <x:v>Usable limpio</x:v>
      </x:c>
      <x:c r="AB4" s="33" t="str">
        <x:v>QA tratamiento</x:v>
      </x:c>
      <x:c r="AC4" s="33" t="str">
        <x:v>Fuente tratamiento</x:v>
      </x:c>
    </x:row>
    <x:row r="5" ht="30" customHeight="1">
      <x:c r="A5" s="55" t="n">
        <x:v>44562</x:v>
      </x:c>
      <x:c r="B5" s="38" t="n">
        <x:v>2022</x:v>
      </x:c>
      <x:c r="C5" s="38" t="n">
        <x:v>1</x:v>
      </x:c>
      <x:c r="D5" s="38" t="str">
        <x:v>Gener</x:v>
      </x:c>
      <x:c r="E5" s="38" t="str">
        <x:v>Ciutadella</x:v>
      </x:c>
      <x:c r="F5" s="43" t="n">
        <x:v>80580</x:v>
      </x:c>
      <x:c r="G5" s="43" t="n">
        <x:v>42210</x:v>
      </x:c>
      <x:c r="H5" s="43" t="n">
        <x:v>52300</x:v>
      </x:c>
      <x:c r="I5" s="43" t="n">
        <x:v>0</x:v>
      </x:c>
      <x:c r="J5" s="43" t="n">
        <x:v>765420</x:v>
      </x:c>
      <x:c r="K5" s="43" t="n">
        <x:f>IF(COUNTA(F5:I5)=0,"",SUM(F5:I5))</x:f>
        <x:v>175090</x:v>
      </x:c>
      <x:c r="L5" s="43" t="n">
        <x:f>IF(COUNTA(F5:J5)=0,"",SUM(F5:J5))</x:f>
        <x:v>940510</x:v>
      </x:c>
      <x:c r="M5" s="51" t="n">
        <x:f>IF(L5="","",K5/L5)</x:f>
        <x:v>0.18616495305738376</x:v>
      </x:c>
      <x:c r="N5" s="43" t="n">
        <x:v>99541</x:v>
      </x:c>
      <x:c r="O5" s="49" t="n">
        <x:v>0.7376398946980349</x:v>
      </x:c>
      <x:c r="P5" s="38" t="str">
        <x:v>NO</x:v>
      </x:c>
      <x:c r="Q5" s="38" t="n">
        <x:v>0</x:v>
      </x:c>
      <x:c r="R5" s="38" t="n">
        <x:v>0</x:v>
      </x:c>
      <x:c r="S5" s="38" t="n">
        <x:v>0</x:v>
      </x:c>
      <x:c r="T5" s="38" t="n">
        <x:v>0</x:v>
      </x:c>
      <x:c r="U5" s="38" t="n">
        <x:v>0</x:v>
      </x:c>
      <x:c r="V5" s="57" t="n">
        <x:v>0</x:v>
      </x:c>
      <x:c r="W5" s="38"/>
      <x:c r="X5" s="41" t="str">
        <x:v>https://www.cremenorca.org/documents/documents/12913doc1220230403021613.pdf</x:v>
      </x:c>
      <x:c r="Y5" s="39" t="str">
        <x:v>OBSERVADO</x:v>
      </x:c>
      <x:c r="Z5" s="38" t="n">
        <x:v>5</x:v>
      </x:c>
      <x:c r="AA5" s="39" t="str">
        <x:v>SÍ</x:v>
      </x:c>
      <x:c r="AB5" s="38" t="str">
        <x:v>Inicio 01/06/2023 reportado explícitamente; junio se considera primer mes tratado.</x:v>
      </x:c>
      <x:c r="AC5" s="41" t="str">
        <x:v>https://www.menorca.info/menorca/local/2023/07/12/1974711/comerciantes-ciutadella-estallan-contra-puerta-puerta-hay-basura-todas-horas.html</x:v>
      </x:c>
    </x:row>
    <x:row r="6" ht="30" customHeight="1">
      <x:c r="A6" s="56" t="n">
        <x:v>44562</x:v>
      </x:c>
      <x:c r="B6" s="37" t="n">
        <x:v>2022</x:v>
      </x:c>
      <x:c r="C6" s="37" t="n">
        <x:v>1</x:v>
      </x:c>
      <x:c r="D6" s="37" t="str">
        <x:v>Gener</x:v>
      </x:c>
      <x:c r="E6" s="37" t="str">
        <x:v>Ferreries</x:v>
      </x:c>
      <x:c r="F6" s="44" t="n">
        <x:v>15550</x:v>
      </x:c>
      <x:c r="G6" s="44" t="n">
        <x:v>10090</x:v>
      </x:c>
      <x:c r="H6" s="44" t="n">
        <x:v>11960</x:v>
      </x:c>
      <x:c r="I6" s="44" t="n">
        <x:v>0</x:v>
      </x:c>
      <x:c r="J6" s="44" t="n">
        <x:v>97720</x:v>
      </x:c>
      <x:c r="K6" s="44" t="n">
        <x:f>IF(COUNTA(F6:I6)=0,"",SUM(F6:I6))</x:f>
        <x:v>37600</x:v>
      </x:c>
      <x:c r="L6" s="44" t="n">
        <x:f>IF(COUNTA(F6:J6)=0,"",SUM(F6:J6))</x:f>
        <x:v>135320</x:v>
      </x:c>
      <x:c r="M6" s="52" t="n">
        <x:f>IF(L6="","",K6/L6)</x:f>
        <x:v>0.27785988767366243</x:v>
      </x:c>
      <x:c r="N6" s="44" t="n">
        <x:v>99541</x:v>
      </x:c>
      <x:c r="O6" s="50" t="n">
        <x:v>0.7376398946980349</x:v>
      </x:c>
      <x:c r="P6" s="37" t="str">
        <x:v>NO</x:v>
      </x:c>
      <x:c r="Q6" s="37" t="n">
        <x:v>0</x:v>
      </x:c>
      <x:c r="R6" s="37" t="n">
        <x:v>0</x:v>
      </x:c>
      <x:c r="S6" s="37" t="n">
        <x:v>0</x:v>
      </x:c>
      <x:c r="T6" s="37" t="n">
        <x:v>0</x:v>
      </x:c>
      <x:c r="U6" s="37" t="n">
        <x:v>0</x:v>
      </x:c>
      <x:c r="V6" s="58" t="n">
        <x:v>0</x:v>
      </x:c>
      <x:c r="W6" s="37"/>
      <x:c r="X6" s="42" t="str">
        <x:v>https://www.cremenorca.org/documents/documents/12913doc1220230403021613.pdf</x:v>
      </x:c>
      <x:c r="Y6" s="40" t="str">
        <x:v>OBSERVADO</x:v>
      </x:c>
      <x:c r="Z6" s="37" t="n">
        <x:v>5</x:v>
      </x:c>
      <x:c r="AA6" s="40" t="str">
        <x:v>SÍ</x:v>
      </x:c>
      <x:c r="AB6" s="37" t="str">
        <x:v>Inicio efectivo 15/05/2023 confirmado al día siguiente; primer mes completo: junio.</x:v>
      </x:c>
      <x:c r="AC6" s="42" t="str">
        <x:v>https://www.menorca.info/menorca/local/2023/05/16/1937517/recogida-residuos-puerta-puerta-empieza-solo-negocios-ferreries-dudas.html</x:v>
      </x:c>
    </x:row>
    <x:row r="7" ht="30" customHeight="1">
      <x:c r="A7" s="55" t="n">
        <x:v>44562</x:v>
      </x:c>
      <x:c r="B7" s="38" t="n">
        <x:v>2022</x:v>
      </x:c>
      <x:c r="C7" s="38" t="n">
        <x:v>1</x:v>
      </x:c>
      <x:c r="D7" s="38" t="str">
        <x:v>Gener</x:v>
      </x:c>
      <x:c r="E7" s="38" t="str">
        <x:v>Es Migjorn Gran</x:v>
      </x:c>
      <x:c r="F7" s="43" t="n">
        <x:v>3910</x:v>
      </x:c>
      <x:c r="G7" s="43" t="n">
        <x:v>4210</x:v>
      </x:c>
      <x:c r="H7" s="43" t="n">
        <x:v>2950</x:v>
      </x:c>
      <x:c r="I7" s="43" t="n">
        <x:v>0</x:v>
      </x:c>
      <x:c r="J7" s="43" t="n">
        <x:v>38400</x:v>
      </x:c>
      <x:c r="K7" s="43" t="n">
        <x:f>IF(COUNTA(F7:I7)=0,"",SUM(F7:I7))</x:f>
        <x:v>11070</x:v>
      </x:c>
      <x:c r="L7" s="43" t="n">
        <x:f>IF(COUNTA(F7:J7)=0,"",SUM(F7:J7))</x:f>
        <x:v>49470</x:v>
      </x:c>
      <x:c r="M7" s="51" t="n">
        <x:f>IF(L7="","",K7/L7)</x:f>
        <x:v>0.22377198302001214</x:v>
      </x:c>
      <x:c r="N7" s="43" t="n">
        <x:v>99541</x:v>
      </x:c>
      <x:c r="O7" s="49" t="n">
        <x:v>0.7376398946980349</x:v>
      </x:c>
      <x:c r="P7" s="38" t="str">
        <x:v>NO</x:v>
      </x:c>
      <x:c r="Q7" s="38" t="n">
        <x:v>0</x:v>
      </x:c>
      <x:c r="R7" s="38" t="n">
        <x:v>0</x:v>
      </x:c>
      <x:c r="S7" s="38" t="n">
        <x:v>0</x:v>
      </x:c>
      <x:c r="T7" s="38" t="n">
        <x:v>0</x:v>
      </x:c>
      <x:c r="U7" s="38" t="n">
        <x:v>0</x:v>
      </x:c>
      <x:c r="V7" s="57" t="n">
        <x:v>0</x:v>
      </x:c>
      <x:c r="W7" s="38"/>
      <x:c r="X7" s="41" t="str">
        <x:v>https://www.cremenorca.org/documents/documents/12913doc1220230403021613.pdf</x:v>
      </x:c>
      <x:c r="Y7" s="39" t="str">
        <x:v>OBSERVADO</x:v>
      </x:c>
      <x:c r="Z7" s="38" t="n">
        <x:v>5</x:v>
      </x:c>
      <x:c r="AA7" s="39" t="str">
        <x:v>SÍ</x:v>
      </x:c>
      <x:c r="AB7" s="38" t="str">
        <x:v>07/08/2023 fue fecha anunciada de entrada. Se conserva como fecha operativa provisional hasta localizar confirmación posterior.</x:v>
      </x:c>
      <x:c r="AC7" s="41" t="str">
        <x:v>https://menorcaaldia.com/articulo/actualidad/el-consorcio-de-residuos-de-menorca-refuerza-la-recogida-puerta-a-puerta-en-los-comercios</x:v>
      </x:c>
    </x:row>
    <x:row r="8" ht="30" customHeight="1">
      <x:c r="A8" s="56" t="n">
        <x:v>44562</x:v>
      </x:c>
      <x:c r="B8" s="37" t="n">
        <x:v>2022</x:v>
      </x:c>
      <x:c r="C8" s="37" t="n">
        <x:v>1</x:v>
      </x:c>
      <x:c r="D8" s="37" t="str">
        <x:v>Gener</x:v>
      </x:c>
      <x:c r="E8" s="37" t="str">
        <x:v>Es Mercadal</x:v>
      </x:c>
      <x:c r="F8" s="44" t="n">
        <x:v>15130</x:v>
      </x:c>
      <x:c r="G8" s="44" t="n">
        <x:v>10180</x:v>
      </x:c>
      <x:c r="H8" s="44" t="n">
        <x:v>11260</x:v>
      </x:c>
      <x:c r="I8" s="44" t="n">
        <x:v>0</x:v>
      </x:c>
      <x:c r="J8" s="44" t="n">
        <x:v>127860</x:v>
      </x:c>
      <x:c r="K8" s="44" t="n">
        <x:f>IF(COUNTA(F8:I8)=0,"",SUM(F8:I8))</x:f>
        <x:v>36570</x:v>
      </x:c>
      <x:c r="L8" s="44" t="n">
        <x:f>IF(COUNTA(F8:J8)=0,"",SUM(F8:J8))</x:f>
        <x:v>164430</x:v>
      </x:c>
      <x:c r="M8" s="52" t="n">
        <x:f>IF(L8="","",K8/L8)</x:f>
        <x:v>0.22240467068053274</x:v>
      </x:c>
      <x:c r="N8" s="44" t="n">
        <x:v>99541</x:v>
      </x:c>
      <x:c r="O8" s="50" t="n">
        <x:v>0.7376398946980349</x:v>
      </x:c>
      <x:c r="P8" s="37" t="str">
        <x:v>NO</x:v>
      </x:c>
      <x:c r="Q8" s="37" t="n">
        <x:v>0</x:v>
      </x:c>
      <x:c r="R8" s="37" t="n">
        <x:v>0</x:v>
      </x:c>
      <x:c r="S8" s="37" t="n">
        <x:v>0</x:v>
      </x:c>
      <x:c r="T8" s="37" t="n">
        <x:v>0</x:v>
      </x:c>
      <x:c r="U8" s="37" t="n">
        <x:v>0</x:v>
      </x:c>
      <x:c r="V8" s="58" t="n">
        <x:v>0</x:v>
      </x:c>
      <x:c r="W8" s="37"/>
      <x:c r="X8" s="42" t="str">
        <x:v>https://www.cremenorca.org/documents/documents/12913doc1220230403021613.pdf</x:v>
      </x:c>
      <x:c r="Y8" s="40" t="str">
        <x:v>OBSERVADO</x:v>
      </x:c>
      <x:c r="Z8" s="37" t="n">
        <x:v>5</x:v>
      </x:c>
      <x:c r="AA8" s="40" t="str">
        <x:v>SÍ</x:v>
      </x:c>
      <x:c r="AB8" s="37" t="str">
        <x:v>Inicio efectivo 07/08/2023 confirmado retrospectivamente; agosto = transición.</x:v>
      </x:c>
      <x:c r="AC8" s="42" t="str">
        <x:v>https://www.menorca.info/menorca/local/2023/09/12/2010471/recogida-puerta-puerta-entra-mal-pie-mercadal-fornells.html</x:v>
      </x:c>
    </x:row>
    <x:row r="9" ht="30" customHeight="1">
      <x:c r="A9" s="55" t="n">
        <x:v>44562</x:v>
      </x:c>
      <x:c r="B9" s="38" t="n">
        <x:v>2022</x:v>
      </x:c>
      <x:c r="C9" s="38" t="n">
        <x:v>1</x:v>
      </x:c>
      <x:c r="D9" s="38" t="str">
        <x:v>Gener</x:v>
      </x:c>
      <x:c r="E9" s="38" t="str">
        <x:v>Alaior</x:v>
      </x:c>
      <x:c r="F9" s="43" t="n">
        <x:v>29490</x:v>
      </x:c>
      <x:c r="G9" s="43" t="n">
        <x:v>17820</x:v>
      </x:c>
      <x:c r="H9" s="43" t="n">
        <x:v>14570</x:v>
      </x:c>
      <x:c r="I9" s="43" t="n">
        <x:v>0</x:v>
      </x:c>
      <x:c r="J9" s="43" t="n">
        <x:v>237240</x:v>
      </x:c>
      <x:c r="K9" s="43" t="n">
        <x:f>IF(COUNTA(F9:I9)=0,"",SUM(F9:I9))</x:f>
        <x:v>61880</x:v>
      </x:c>
      <x:c r="L9" s="43" t="n">
        <x:f>IF(COUNTA(F9:J9)=0,"",SUM(F9:J9))</x:f>
        <x:v>299120</x:v>
      </x:c>
      <x:c r="M9" s="51" t="n">
        <x:f>IF(L9="","",K9/L9)</x:f>
        <x:v>0.20687349558705537</x:v>
      </x:c>
      <x:c r="N9" s="43" t="n">
        <x:v>99541</x:v>
      </x:c>
      <x:c r="O9" s="49" t="n">
        <x:v>0.7376398946980349</x:v>
      </x:c>
      <x:c r="P9" s="38" t="str">
        <x:v>NO</x:v>
      </x:c>
      <x:c r="Q9" s="38" t="n">
        <x:v>0</x:v>
      </x:c>
      <x:c r="R9" s="38" t="n">
        <x:v>0</x:v>
      </x:c>
      <x:c r="S9" s="38" t="n">
        <x:v>0</x:v>
      </x:c>
      <x:c r="T9" s="38" t="n">
        <x:v>0</x:v>
      </x:c>
      <x:c r="U9" s="38" t="n">
        <x:v>0</x:v>
      </x:c>
      <x:c r="V9" s="57" t="n">
        <x:v>0</x:v>
      </x:c>
      <x:c r="W9" s="38"/>
      <x:c r="X9" s="41" t="str">
        <x:v>https://www.cremenorca.org/documents/documents/12913doc1220230403021613.pdf</x:v>
      </x:c>
      <x:c r="Y9" s="39" t="str">
        <x:v>OBSERVADO</x:v>
      </x:c>
      <x:c r="Z9" s="38" t="n">
        <x:v>5</x:v>
      </x:c>
      <x:c r="AA9" s="39" t="str">
        <x:v>SÍ</x:v>
      </x:c>
      <x:c r="AB9" s="38" t="str">
        <x:v>Inicio anunciado tras Sant Llorenç (fiestas terminan 14/08). Agosto = transición; septiembre = primer mes completo conservador.</x:v>
      </x:c>
      <x:c r="AC9" s="41" t="str">
        <x:v>https://menorcaaldia.com/articulo/actualidad/el-consorcio-de-residuos-de-menorca-refuerza-la-recogida-puerta-a-puerta-en-los-comercios</x:v>
      </x:c>
    </x:row>
    <x:row r="10" ht="30" customHeight="1">
      <x:c r="A10" s="56" t="n">
        <x:v>44562</x:v>
      </x:c>
      <x:c r="B10" s="37" t="n">
        <x:v>2022</x:v>
      </x:c>
      <x:c r="C10" s="37" t="n">
        <x:v>1</x:v>
      </x:c>
      <x:c r="D10" s="37" t="str">
        <x:v>Gener</x:v>
      </x:c>
      <x:c r="E10" s="37" t="str">
        <x:v>Maó</x:v>
      </x:c>
      <x:c r="F10" s="44" t="n">
        <x:v>127770</x:v>
      </x:c>
      <x:c r="G10" s="44" t="n">
        <x:v>49620</x:v>
      </x:c>
      <x:c r="H10" s="44" t="n">
        <x:v>52620</x:v>
      </x:c>
      <x:c r="I10" s="44" t="n">
        <x:v>200</x:v>
      </x:c>
      <x:c r="J10" s="44" t="n">
        <x:v>791460</x:v>
      </x:c>
      <x:c r="K10" s="44" t="n">
        <x:f>IF(COUNTA(F10:I10)=0,"",SUM(F10:I10))</x:f>
        <x:v>230210</x:v>
      </x:c>
      <x:c r="L10" s="44" t="n">
        <x:f>IF(COUNTA(F10:J10)=0,"",SUM(F10:J10))</x:f>
        <x:v>1021670</x:v>
      </x:c>
      <x:c r="M10" s="52" t="n">
        <x:f>IF(L10="","",K10/L10)</x:f>
        <x:v>0.22532716043340806</x:v>
      </x:c>
      <x:c r="N10" s="44" t="n">
        <x:v>99541</x:v>
      </x:c>
      <x:c r="O10" s="50" t="n">
        <x:v>0.7376398946980349</x:v>
      </x:c>
      <x:c r="P10" s="37" t="str">
        <x:v>NO</x:v>
      </x:c>
      <x:c r="Q10" s="37" t="n">
        <x:v>0</x:v>
      </x:c>
      <x:c r="R10" s="37" t="n">
        <x:v>0</x:v>
      </x:c>
      <x:c r="S10" s="37" t="n">
        <x:v>0</x:v>
      </x:c>
      <x:c r="T10" s="37" t="n">
        <x:v>0</x:v>
      </x:c>
      <x:c r="U10" s="37" t="n">
        <x:v>0</x:v>
      </x:c>
      <x:c r="V10" s="58" t="n">
        <x:v>0</x:v>
      </x:c>
      <x:c r="W10" s="37" t="n">
        <x:v>-22</x:v>
      </x:c>
      <x:c r="X10" s="42" t="str">
        <x:v>https://www.cremenorca.org/documents/documents/12913doc1220230403021613.pdf</x:v>
      </x:c>
      <x:c r="Y10" s="40" t="str">
        <x:v>OBSERVADO</x:v>
      </x:c>
      <x:c r="Z10" s="37" t="n">
        <x:v>5</x:v>
      </x:c>
      <x:c r="AA10" s="40" t="str">
        <x:v>SÍ</x:v>
      </x:c>
      <x:c r="AB10" s="37" t="str">
        <x:v>PaP domiciliario + comercial por zonas desde 13/11/2023; noviembre = transición.</x:v>
      </x:c>
      <x:c r="AC10" s="42" t="str">
        <x:v>https://www.residusmenorca.net/municipis/mao/</x:v>
      </x:c>
    </x:row>
    <x:row r="11" ht="30" customHeight="1">
      <x:c r="A11" s="55" t="n">
        <x:v>44562</x:v>
      </x:c>
      <x:c r="B11" s="38" t="n">
        <x:v>2022</x:v>
      </x:c>
      <x:c r="C11" s="38" t="n">
        <x:v>1</x:v>
      </x:c>
      <x:c r="D11" s="38" t="str">
        <x:v>Gener</x:v>
      </x:c>
      <x:c r="E11" s="38" t="str">
        <x:v>Es Castell</x:v>
      </x:c>
      <x:c r="F11" s="43" t="n">
        <x:v>15490</x:v>
      </x:c>
      <x:c r="G11" s="43" t="n">
        <x:v>13290</x:v>
      </x:c>
      <x:c r="H11" s="43" t="n">
        <x:v>15210</x:v>
      </x:c>
      <x:c r="I11" s="43" t="n">
        <x:v>0</x:v>
      </x:c>
      <x:c r="J11" s="43" t="n">
        <x:v>159920</x:v>
      </x:c>
      <x:c r="K11" s="43" t="n">
        <x:f>IF(COUNTA(F11:I11)=0,"",SUM(F11:I11))</x:f>
        <x:v>43990</x:v>
      </x:c>
      <x:c r="L11" s="43" t="n">
        <x:f>IF(COUNTA(F11:J11)=0,"",SUM(F11:J11))</x:f>
        <x:v>203910</x:v>
      </x:c>
      <x:c r="M11" s="51" t="n">
        <x:f>IF(L11="","",K11/L11)</x:f>
        <x:v>0.21573243097444952</x:v>
      </x:c>
      <x:c r="N11" s="43" t="n">
        <x:v>99541</x:v>
      </x:c>
      <x:c r="O11" s="49" t="n">
        <x:v>0.7376398946980349</x:v>
      </x:c>
      <x:c r="P11" s="38" t="str">
        <x:v>NO</x:v>
      </x:c>
      <x:c r="Q11" s="38" t="n">
        <x:v>0</x:v>
      </x:c>
      <x:c r="R11" s="38" t="n">
        <x:v>0</x:v>
      </x:c>
      <x:c r="S11" s="38" t="n">
        <x:v>0</x:v>
      </x:c>
      <x:c r="T11" s="38" t="n">
        <x:v>0</x:v>
      </x:c>
      <x:c r="U11" s="38" t="n">
        <x:v>0</x:v>
      </x:c>
      <x:c r="V11" s="57" t="n">
        <x:v>0</x:v>
      </x:c>
      <x:c r="W11" s="38" t="n">
        <x:v>-23</x:v>
      </x:c>
      <x:c r="X11" s="41" t="str">
        <x:v>https://www.cremenorca.org/documents/documents/12913doc1220230403021613.pdf</x:v>
      </x:c>
      <x:c r="Y11" s="39" t="str">
        <x:v>OBSERVADO</x:v>
      </x:c>
      <x:c r="Z11" s="38" t="n">
        <x:v>5</x:v>
      </x:c>
      <x:c r="AA11" s="39" t="str">
        <x:v>SÍ</x:v>
      </x:c>
      <x:c r="AB11" s="38" t="str">
        <x:v>Fase inicial 18/19-12-2023 según fuente; diciembre = transición, enero 2024 = primer mes completo de la zona inicial.</x:v>
      </x:c>
      <x:c r="AC11" s="41" t="str">
        <x:v>https://www.cremenorca.org/documents/documents/13808doc1220241204122124.pdf</x:v>
      </x:c>
    </x:row>
    <x:row r="12" ht="30" customHeight="1">
      <x:c r="A12" s="56" t="n">
        <x:v>44562</x:v>
      </x:c>
      <x:c r="B12" s="37" t="n">
        <x:v>2022</x:v>
      </x:c>
      <x:c r="C12" s="37" t="n">
        <x:v>1</x:v>
      </x:c>
      <x:c r="D12" s="37" t="str">
        <x:v>Gener</x:v>
      </x:c>
      <x:c r="E12" s="37" t="str">
        <x:v>Sant Lluís</x:v>
      </x:c>
      <x:c r="F12" s="44" t="n">
        <x:v>15370</x:v>
      </x:c>
      <x:c r="G12" s="44" t="n">
        <x:v>14320</x:v>
      </x:c>
      <x:c r="H12" s="44" t="n">
        <x:v>13720</x:v>
      </x:c>
      <x:c r="I12" s="44" t="n">
        <x:v>4660</x:v>
      </x:c>
      <x:c r="J12" s="44" t="n">
        <x:v>159360</x:v>
      </x:c>
      <x:c r="K12" s="44" t="n">
        <x:f>IF(COUNTA(F12:I12)=0,"",SUM(F12:I12))</x:f>
        <x:v>48070</x:v>
      </x:c>
      <x:c r="L12" s="44" t="n">
        <x:f>IF(COUNTA(F12:J12)=0,"",SUM(F12:J12))</x:f>
        <x:v>207430</x:v>
      </x:c>
      <x:c r="M12" s="52" t="n">
        <x:f>IF(L12="","",K12/L12)</x:f>
        <x:v>0.23174082823121053</x:v>
      </x:c>
      <x:c r="N12" s="44" t="n">
        <x:v>99541</x:v>
      </x:c>
      <x:c r="O12" s="50" t="n">
        <x:v>0.7376398946980349</x:v>
      </x:c>
      <x:c r="P12" s="37" t="str">
        <x:v>NO</x:v>
      </x:c>
      <x:c r="Q12" s="37" t="n">
        <x:v>0</x:v>
      </x:c>
      <x:c r="R12" s="37" t="n">
        <x:v>0</x:v>
      </x:c>
      <x:c r="S12" s="37" t="n">
        <x:v>0</x:v>
      </x:c>
      <x:c r="T12" s="37" t="n">
        <x:v>0</x:v>
      </x:c>
      <x:c r="U12" s="37" t="n">
        <x:v>0</x:v>
      </x:c>
      <x:c r="V12" s="58" t="n">
        <x:v>0</x:v>
      </x:c>
      <x:c r="W12" s="37"/>
      <x:c r="X12" s="42" t="str">
        <x:v>https://www.cremenorca.org/documents/documents/12913doc1220230403021613.pdf</x:v>
      </x:c>
      <x:c r="Y12" s="40" t="str">
        <x:v>OBSERVADO</x:v>
      </x:c>
      <x:c r="Z12" s="37" t="n">
        <x:v>5</x:v>
      </x:c>
      <x:c r="AA12" s="40" t="str">
        <x:v>SÍ</x:v>
      </x:c>
      <x:c r="AB12" s="37" t="str">
        <x:v>Operativo durante junio; día exacto no verificado. Junio = transición conservadora; julio = primer mes completo.</x:v>
      </x:c>
      <x:c r="AC12" s="42" t="str">
        <x:v>https://menorcaaldia.com/articulo/actualidad/el-consorcio-de-residuos-de-menorca-refuerza-la-recogida-puerta-a-puerta-en-los-comercios</x:v>
      </x:c>
    </x:row>
    <x:row r="13" ht="30" customHeight="1">
      <x:c r="A13" s="55" t="n">
        <x:v>44593</x:v>
      </x:c>
      <x:c r="B13" s="38" t="n">
        <x:v>2022</x:v>
      </x:c>
      <x:c r="C13" s="38" t="n">
        <x:v>2</x:v>
      </x:c>
      <x:c r="D13" s="38" t="str">
        <x:v>Febrer</x:v>
      </x:c>
      <x:c r="E13" s="38" t="str">
        <x:v>Ciutadella</x:v>
      </x:c>
      <x:c r="F13" s="43" t="n">
        <x:v>71080</x:v>
      </x:c>
      <x:c r="G13" s="43" t="n">
        <x:v>45220</x:v>
      </x:c>
      <x:c r="H13" s="43" t="n">
        <x:v>47790</x:v>
      </x:c>
      <x:c r="I13" s="43" t="n">
        <x:v>0</x:v>
      </x:c>
      <x:c r="J13" s="43" t="n">
        <x:v>777400</x:v>
      </x:c>
      <x:c r="K13" s="43" t="n">
        <x:f>IF(COUNTA(F13:I13)=0,"",SUM(F13:I13))</x:f>
        <x:v>164090</x:v>
      </x:c>
      <x:c r="L13" s="43" t="n">
        <x:f>IF(COUNTA(F13:J13)=0,"",SUM(F13:J13))</x:f>
        <x:v>941490</x:v>
      </x:c>
      <x:c r="M13" s="51" t="n">
        <x:f>IF(L13="","",K13/L13)</x:f>
        <x:v>0.17428756545475788</x:v>
      </x:c>
      <x:c r="N13" s="43" t="n">
        <x:v>100026</x:v>
      </x:c>
      <x:c r="O13" s="49" t="n">
        <x:v>0.7412339448776448</x:v>
      </x:c>
      <x:c r="P13" s="38" t="str">
        <x:v>NO</x:v>
      </x:c>
      <x:c r="Q13" s="38" t="n">
        <x:v>0</x:v>
      </x:c>
      <x:c r="R13" s="38" t="n">
        <x:v>0</x:v>
      </x:c>
      <x:c r="S13" s="38" t="n">
        <x:v>0</x:v>
      </x:c>
      <x:c r="T13" s="38" t="n">
        <x:v>0</x:v>
      </x:c>
      <x:c r="U13" s="38" t="n">
        <x:v>0</x:v>
      </x:c>
      <x:c r="V13" s="57" t="n">
        <x:v>0</x:v>
      </x:c>
      <x:c r="W13" s="38"/>
      <x:c r="X13" s="41" t="str">
        <x:v>https://www.cremenorca.org/documents/documents/12913doc1220230403021613.pdf</x:v>
      </x:c>
      <x:c r="Y13" s="39" t="str">
        <x:v>OBSERVADO</x:v>
      </x:c>
      <x:c r="Z13" s="38" t="n">
        <x:v>5</x:v>
      </x:c>
      <x:c r="AA13" s="39" t="str">
        <x:v>SÍ</x:v>
      </x:c>
      <x:c r="AB13" s="38" t="str">
        <x:v>Inicio 01/06/2023 reportado explícitamente; junio se considera primer mes tratado.</x:v>
      </x:c>
      <x:c r="AC13" s="41" t="str">
        <x:v>https://www.menorca.info/menorca/local/2023/07/12/1974711/comerciantes-ciutadella-estallan-contra-puerta-puerta-hay-basura-todas-horas.html</x:v>
      </x:c>
    </x:row>
    <x:row r="14" ht="30" customHeight="1">
      <x:c r="A14" s="56" t="n">
        <x:v>44593</x:v>
      </x:c>
      <x:c r="B14" s="37" t="n">
        <x:v>2022</x:v>
      </x:c>
      <x:c r="C14" s="37" t="n">
        <x:v>2</x:v>
      </x:c>
      <x:c r="D14" s="37" t="str">
        <x:v>Febrer</x:v>
      </x:c>
      <x:c r="E14" s="37" t="str">
        <x:v>Ferreries</x:v>
      </x:c>
      <x:c r="F14" s="44" t="n">
        <x:v>15050</x:v>
      </x:c>
      <x:c r="G14" s="44" t="n">
        <x:v>6950</x:v>
      </x:c>
      <x:c r="H14" s="44" t="n">
        <x:v>11960</x:v>
      </x:c>
      <x:c r="I14" s="44" t="n">
        <x:v>0</x:v>
      </x:c>
      <x:c r="J14" s="44" t="n">
        <x:v>100840</x:v>
      </x:c>
      <x:c r="K14" s="44" t="n">
        <x:f>IF(COUNTA(F14:I14)=0,"",SUM(F14:I14))</x:f>
        <x:v>33960</x:v>
      </x:c>
      <x:c r="L14" s="44" t="n">
        <x:f>IF(COUNTA(F14:J14)=0,"",SUM(F14:J14))</x:f>
        <x:v>134800</x:v>
      </x:c>
      <x:c r="M14" s="52" t="n">
        <x:f>IF(L14="","",K14/L14)</x:f>
        <x:v>0.25192878338278935</x:v>
      </x:c>
      <x:c r="N14" s="44" t="n">
        <x:v>100026</x:v>
      </x:c>
      <x:c r="O14" s="50" t="n">
        <x:v>0.7412339448776448</x:v>
      </x:c>
      <x:c r="P14" s="37" t="str">
        <x:v>NO</x:v>
      </x:c>
      <x:c r="Q14" s="37" t="n">
        <x:v>0</x:v>
      </x:c>
      <x:c r="R14" s="37" t="n">
        <x:v>0</x:v>
      </x:c>
      <x:c r="S14" s="37" t="n">
        <x:v>0</x:v>
      </x:c>
      <x:c r="T14" s="37" t="n">
        <x:v>0</x:v>
      </x:c>
      <x:c r="U14" s="37" t="n">
        <x:v>0</x:v>
      </x:c>
      <x:c r="V14" s="58" t="n">
        <x:v>0</x:v>
      </x:c>
      <x:c r="W14" s="37"/>
      <x:c r="X14" s="42" t="str">
        <x:v>https://www.cremenorca.org/documents/documents/12913doc1220230403021613.pdf</x:v>
      </x:c>
      <x:c r="Y14" s="40" t="str">
        <x:v>OBSERVADO</x:v>
      </x:c>
      <x:c r="Z14" s="37" t="n">
        <x:v>5</x:v>
      </x:c>
      <x:c r="AA14" s="40" t="str">
        <x:v>SÍ</x:v>
      </x:c>
      <x:c r="AB14" s="37" t="str">
        <x:v>Inicio efectivo 15/05/2023 confirmado al día siguiente; primer mes completo: junio.</x:v>
      </x:c>
      <x:c r="AC14" s="42" t="str">
        <x:v>https://www.menorca.info/menorca/local/2023/05/16/1937517/recogida-residuos-puerta-puerta-empieza-solo-negocios-ferreries-dudas.html</x:v>
      </x:c>
    </x:row>
    <x:row r="15" ht="30" customHeight="1">
      <x:c r="A15" s="55" t="n">
        <x:v>44593</x:v>
      </x:c>
      <x:c r="B15" s="38" t="n">
        <x:v>2022</x:v>
      </x:c>
      <x:c r="C15" s="38" t="n">
        <x:v>2</x:v>
      </x:c>
      <x:c r="D15" s="38" t="str">
        <x:v>Febrer</x:v>
      </x:c>
      <x:c r="E15" s="38" t="str">
        <x:v>Es Migjorn Gran</x:v>
      </x:c>
      <x:c r="F15" s="43" t="n">
        <x:v>3340</x:v>
      </x:c>
      <x:c r="G15" s="43" t="n">
        <x:v>3490</x:v>
      </x:c>
      <x:c r="H15" s="43" t="n">
        <x:v>2600</x:v>
      </x:c>
      <x:c r="I15" s="43" t="n">
        <x:v>0</x:v>
      </x:c>
      <x:c r="J15" s="43" t="n">
        <x:v>34160</x:v>
      </x:c>
      <x:c r="K15" s="43" t="n">
        <x:f>IF(COUNTA(F15:I15)=0,"",SUM(F15:I15))</x:f>
        <x:v>9430</x:v>
      </x:c>
      <x:c r="L15" s="43" t="n">
        <x:f>IF(COUNTA(F15:J15)=0,"",SUM(F15:J15))</x:f>
        <x:v>43590</x:v>
      </x:c>
      <x:c r="M15" s="51" t="n">
        <x:f>IF(L15="","",K15/L15)</x:f>
        <x:v>0.21633402156457904</x:v>
      </x:c>
      <x:c r="N15" s="43" t="n">
        <x:v>100026</x:v>
      </x:c>
      <x:c r="O15" s="49" t="n">
        <x:v>0.7412339448776448</x:v>
      </x:c>
      <x:c r="P15" s="38" t="str">
        <x:v>NO</x:v>
      </x:c>
      <x:c r="Q15" s="38" t="n">
        <x:v>0</x:v>
      </x:c>
      <x:c r="R15" s="38" t="n">
        <x:v>0</x:v>
      </x:c>
      <x:c r="S15" s="38" t="n">
        <x:v>0</x:v>
      </x:c>
      <x:c r="T15" s="38" t="n">
        <x:v>0</x:v>
      </x:c>
      <x:c r="U15" s="38" t="n">
        <x:v>0</x:v>
      </x:c>
      <x:c r="V15" s="57" t="n">
        <x:v>0</x:v>
      </x:c>
      <x:c r="W15" s="38"/>
      <x:c r="X15" s="41" t="str">
        <x:v>https://www.cremenorca.org/documents/documents/12913doc1220230403021613.pdf</x:v>
      </x:c>
      <x:c r="Y15" s="39" t="str">
        <x:v>OBSERVADO</x:v>
      </x:c>
      <x:c r="Z15" s="38" t="n">
        <x:v>5</x:v>
      </x:c>
      <x:c r="AA15" s="39" t="str">
        <x:v>SÍ</x:v>
      </x:c>
      <x:c r="AB15" s="38" t="str">
        <x:v>07/08/2023 fue fecha anunciada de entrada. Se conserva como fecha operativa provisional hasta localizar confirmación posterior.</x:v>
      </x:c>
      <x:c r="AC15" s="41" t="str">
        <x:v>https://menorcaaldia.com/articulo/actualidad/el-consorcio-de-residuos-de-menorca-refuerza-la-recogida-puerta-a-puerta-en-los-comercios</x:v>
      </x:c>
    </x:row>
    <x:row r="16" ht="30" customHeight="1">
      <x:c r="A16" s="56" t="n">
        <x:v>44593</x:v>
      </x:c>
      <x:c r="B16" s="37" t="n">
        <x:v>2022</x:v>
      </x:c>
      <x:c r="C16" s="37" t="n">
        <x:v>2</x:v>
      </x:c>
      <x:c r="D16" s="37" t="str">
        <x:v>Febrer</x:v>
      </x:c>
      <x:c r="E16" s="37" t="str">
        <x:v>Es Mercadal</x:v>
      </x:c>
      <x:c r="F16" s="44" t="n">
        <x:v>13800</x:v>
      </x:c>
      <x:c r="G16" s="44" t="n">
        <x:v>11950</x:v>
      </x:c>
      <x:c r="H16" s="44" t="n">
        <x:v>10720</x:v>
      </x:c>
      <x:c r="I16" s="44" t="n">
        <x:v>2020</x:v>
      </x:c>
      <x:c r="J16" s="44" t="n">
        <x:v>137580</x:v>
      </x:c>
      <x:c r="K16" s="44" t="n">
        <x:f>IF(COUNTA(F16:I16)=0,"",SUM(F16:I16))</x:f>
        <x:v>38490</x:v>
      </x:c>
      <x:c r="L16" s="44" t="n">
        <x:f>IF(COUNTA(F16:J16)=0,"",SUM(F16:J16))</x:f>
        <x:v>176070</x:v>
      </x:c>
      <x:c r="M16" s="52" t="n">
        <x:f>IF(L16="","",K16/L16)</x:f>
        <x:v>0.2186062361560743</x:v>
      </x:c>
      <x:c r="N16" s="44" t="n">
        <x:v>100026</x:v>
      </x:c>
      <x:c r="O16" s="50" t="n">
        <x:v>0.7412339448776448</x:v>
      </x:c>
      <x:c r="P16" s="37" t="str">
        <x:v>NO</x:v>
      </x:c>
      <x:c r="Q16" s="37" t="n">
        <x:v>0</x:v>
      </x:c>
      <x:c r="R16" s="37" t="n">
        <x:v>0</x:v>
      </x:c>
      <x:c r="S16" s="37" t="n">
        <x:v>0</x:v>
      </x:c>
      <x:c r="T16" s="37" t="n">
        <x:v>0</x:v>
      </x:c>
      <x:c r="U16" s="37" t="n">
        <x:v>0</x:v>
      </x:c>
      <x:c r="V16" s="58" t="n">
        <x:v>0</x:v>
      </x:c>
      <x:c r="W16" s="37"/>
      <x:c r="X16" s="42" t="str">
        <x:v>https://www.cremenorca.org/documents/documents/12913doc1220230403021613.pdf</x:v>
      </x:c>
      <x:c r="Y16" s="40" t="str">
        <x:v>OBSERVADO</x:v>
      </x:c>
      <x:c r="Z16" s="37" t="n">
        <x:v>5</x:v>
      </x:c>
      <x:c r="AA16" s="40" t="str">
        <x:v>SÍ</x:v>
      </x:c>
      <x:c r="AB16" s="37" t="str">
        <x:v>Inicio efectivo 07/08/2023 confirmado retrospectivamente; agosto = transición.</x:v>
      </x:c>
      <x:c r="AC16" s="42" t="str">
        <x:v>https://www.menorca.info/menorca/local/2023/09/12/2010471/recogida-puerta-puerta-entra-mal-pie-mercadal-fornells.html</x:v>
      </x:c>
    </x:row>
    <x:row r="17" ht="30" customHeight="1">
      <x:c r="A17" s="55" t="n">
        <x:v>44593</x:v>
      </x:c>
      <x:c r="B17" s="38" t="n">
        <x:v>2022</x:v>
      </x:c>
      <x:c r="C17" s="38" t="n">
        <x:v>2</x:v>
      </x:c>
      <x:c r="D17" s="38" t="str">
        <x:v>Febrer</x:v>
      </x:c>
      <x:c r="E17" s="38" t="str">
        <x:v>Alaior</x:v>
      </x:c>
      <x:c r="F17" s="43" t="n">
        <x:v>29710</x:v>
      </x:c>
      <x:c r="G17" s="43" t="n">
        <x:v>9510</x:v>
      </x:c>
      <x:c r="H17" s="43" t="n">
        <x:v>12620</x:v>
      </x:c>
      <x:c r="I17" s="43" t="n">
        <x:v>0</x:v>
      </x:c>
      <x:c r="J17" s="43" t="n">
        <x:v>230660</x:v>
      </x:c>
      <x:c r="K17" s="43" t="n">
        <x:f>IF(COUNTA(F17:I17)=0,"",SUM(F17:I17))</x:f>
        <x:v>51840</x:v>
      </x:c>
      <x:c r="L17" s="43" t="n">
        <x:f>IF(COUNTA(F17:J17)=0,"",SUM(F17:J17))</x:f>
        <x:v>282500</x:v>
      </x:c>
      <x:c r="M17" s="51" t="n">
        <x:f>IF(L17="","",K17/L17)</x:f>
        <x:v>0.18350442477876105</x:v>
      </x:c>
      <x:c r="N17" s="43" t="n">
        <x:v>100026</x:v>
      </x:c>
      <x:c r="O17" s="49" t="n">
        <x:v>0.7412339448776448</x:v>
      </x:c>
      <x:c r="P17" s="38" t="str">
        <x:v>NO</x:v>
      </x:c>
      <x:c r="Q17" s="38" t="n">
        <x:v>0</x:v>
      </x:c>
      <x:c r="R17" s="38" t="n">
        <x:v>0</x:v>
      </x:c>
      <x:c r="S17" s="38" t="n">
        <x:v>0</x:v>
      </x:c>
      <x:c r="T17" s="38" t="n">
        <x:v>0</x:v>
      </x:c>
      <x:c r="U17" s="38" t="n">
        <x:v>0</x:v>
      </x:c>
      <x:c r="V17" s="57" t="n">
        <x:v>0</x:v>
      </x:c>
      <x:c r="W17" s="38"/>
      <x:c r="X17" s="41" t="str">
        <x:v>https://www.cremenorca.org/documents/documents/12913doc1220230403021613.pdf</x:v>
      </x:c>
      <x:c r="Y17" s="39" t="str">
        <x:v>OBSERVADO</x:v>
      </x:c>
      <x:c r="Z17" s="38" t="n">
        <x:v>5</x:v>
      </x:c>
      <x:c r="AA17" s="39" t="str">
        <x:v>SÍ</x:v>
      </x:c>
      <x:c r="AB17" s="38" t="str">
        <x:v>Inicio anunciado tras Sant Llorenç (fiestas terminan 14/08). Agosto = transición; septiembre = primer mes completo conservador.</x:v>
      </x:c>
      <x:c r="AC17" s="41" t="str">
        <x:v>https://menorcaaldia.com/articulo/actualidad/el-consorcio-de-residuos-de-menorca-refuerza-la-recogida-puerta-a-puerta-en-los-comercios</x:v>
      </x:c>
    </x:row>
    <x:row r="18" ht="30" customHeight="1">
      <x:c r="A18" s="56" t="n">
        <x:v>44593</x:v>
      </x:c>
      <x:c r="B18" s="37" t="n">
        <x:v>2022</x:v>
      </x:c>
      <x:c r="C18" s="37" t="n">
        <x:v>2</x:v>
      </x:c>
      <x:c r="D18" s="37" t="str">
        <x:v>Febrer</x:v>
      </x:c>
      <x:c r="E18" s="37" t="str">
        <x:v>Maó</x:v>
      </x:c>
      <x:c r="F18" s="44" t="n">
        <x:v>119400</x:v>
      </x:c>
      <x:c r="G18" s="44" t="n">
        <x:v>53190</x:v>
      </x:c>
      <x:c r="H18" s="44" t="n">
        <x:v>51310</x:v>
      </x:c>
      <x:c r="I18" s="44" t="n">
        <x:v>280</x:v>
      </x:c>
      <x:c r="J18" s="44" t="n">
        <x:v>732880</x:v>
      </x:c>
      <x:c r="K18" s="44" t="n">
        <x:f>IF(COUNTA(F18:I18)=0,"",SUM(F18:I18))</x:f>
        <x:v>224180</x:v>
      </x:c>
      <x:c r="L18" s="44" t="n">
        <x:f>IF(COUNTA(F18:J18)=0,"",SUM(F18:J18))</x:f>
        <x:v>957060</x:v>
      </x:c>
      <x:c r="M18" s="52" t="n">
        <x:f>IF(L18="","",K18/L18)</x:f>
        <x:v>0.23423818778342007</x:v>
      </x:c>
      <x:c r="N18" s="44" t="n">
        <x:v>100026</x:v>
      </x:c>
      <x:c r="O18" s="50" t="n">
        <x:v>0.7412339448776448</x:v>
      </x:c>
      <x:c r="P18" s="37" t="str">
        <x:v>NO</x:v>
      </x:c>
      <x:c r="Q18" s="37" t="n">
        <x:v>0</x:v>
      </x:c>
      <x:c r="R18" s="37" t="n">
        <x:v>0</x:v>
      </x:c>
      <x:c r="S18" s="37" t="n">
        <x:v>0</x:v>
      </x:c>
      <x:c r="T18" s="37" t="n">
        <x:v>0</x:v>
      </x:c>
      <x:c r="U18" s="37" t="n">
        <x:v>0</x:v>
      </x:c>
      <x:c r="V18" s="58" t="n">
        <x:v>0</x:v>
      </x:c>
      <x:c r="W18" s="37" t="n">
        <x:v>-21</x:v>
      </x:c>
      <x:c r="X18" s="42" t="str">
        <x:v>https://www.cremenorca.org/documents/documents/12913doc1220230403021613.pdf</x:v>
      </x:c>
      <x:c r="Y18" s="40" t="str">
        <x:v>OBSERVADO</x:v>
      </x:c>
      <x:c r="Z18" s="37" t="n">
        <x:v>5</x:v>
      </x:c>
      <x:c r="AA18" s="40" t="str">
        <x:v>SÍ</x:v>
      </x:c>
      <x:c r="AB18" s="37" t="str">
        <x:v>PaP domiciliario + comercial por zonas desde 13/11/2023; noviembre = transición.</x:v>
      </x:c>
      <x:c r="AC18" s="42" t="str">
        <x:v>https://www.residusmenorca.net/municipis/mao/</x:v>
      </x:c>
    </x:row>
    <x:row r="19" ht="30" customHeight="1">
      <x:c r="A19" s="55" t="n">
        <x:v>44593</x:v>
      </x:c>
      <x:c r="B19" s="38" t="n">
        <x:v>2022</x:v>
      </x:c>
      <x:c r="C19" s="38" t="n">
        <x:v>2</x:v>
      </x:c>
      <x:c r="D19" s="38" t="str">
        <x:v>Febrer</x:v>
      </x:c>
      <x:c r="E19" s="38" t="str">
        <x:v>Es Castell</x:v>
      </x:c>
      <x:c r="F19" s="43" t="n">
        <x:v>14940</x:v>
      </x:c>
      <x:c r="G19" s="43" t="n">
        <x:v>12730</x:v>
      </x:c>
      <x:c r="H19" s="43" t="n">
        <x:v>15260</x:v>
      </x:c>
      <x:c r="I19" s="43" t="n">
        <x:v>0</x:v>
      </x:c>
      <x:c r="J19" s="43" t="n">
        <x:v>147860</x:v>
      </x:c>
      <x:c r="K19" s="43" t="n">
        <x:f>IF(COUNTA(F19:I19)=0,"",SUM(F19:I19))</x:f>
        <x:v>42930</x:v>
      </x:c>
      <x:c r="L19" s="43" t="n">
        <x:f>IF(COUNTA(F19:J19)=0,"",SUM(F19:J19))</x:f>
        <x:v>190790</x:v>
      </x:c>
      <x:c r="M19" s="51" t="n">
        <x:f>IF(L19="","",K19/L19)</x:f>
        <x:v>0.22501179307091568</x:v>
      </x:c>
      <x:c r="N19" s="43" t="n">
        <x:v>100026</x:v>
      </x:c>
      <x:c r="O19" s="49" t="n">
        <x:v>0.7412339448776448</x:v>
      </x:c>
      <x:c r="P19" s="38" t="str">
        <x:v>NO</x:v>
      </x:c>
      <x:c r="Q19" s="38" t="n">
        <x:v>0</x:v>
      </x:c>
      <x:c r="R19" s="38" t="n">
        <x:v>0</x:v>
      </x:c>
      <x:c r="S19" s="38" t="n">
        <x:v>0</x:v>
      </x:c>
      <x:c r="T19" s="38" t="n">
        <x:v>0</x:v>
      </x:c>
      <x:c r="U19" s="38" t="n">
        <x:v>0</x:v>
      </x:c>
      <x:c r="V19" s="57" t="n">
        <x:v>0</x:v>
      </x:c>
      <x:c r="W19" s="38" t="n">
        <x:v>-22</x:v>
      </x:c>
      <x:c r="X19" s="41" t="str">
        <x:v>https://www.cremenorca.org/documents/documents/12913doc1220230403021613.pdf</x:v>
      </x:c>
      <x:c r="Y19" s="39" t="str">
        <x:v>OBSERVADO</x:v>
      </x:c>
      <x:c r="Z19" s="38" t="n">
        <x:v>5</x:v>
      </x:c>
      <x:c r="AA19" s="39" t="str">
        <x:v>SÍ</x:v>
      </x:c>
      <x:c r="AB19" s="38" t="str">
        <x:v>Fase inicial 18/19-12-2023 según fuente; diciembre = transición, enero 2024 = primer mes completo de la zona inicial.</x:v>
      </x:c>
      <x:c r="AC19" s="41" t="str">
        <x:v>https://www.cremenorca.org/documents/documents/13808doc1220241204122124.pdf</x:v>
      </x:c>
    </x:row>
    <x:row r="20" ht="30" customHeight="1">
      <x:c r="A20" s="56" t="n">
        <x:v>44593</x:v>
      </x:c>
      <x:c r="B20" s="37" t="n">
        <x:v>2022</x:v>
      </x:c>
      <x:c r="C20" s="37" t="n">
        <x:v>2</x:v>
      </x:c>
      <x:c r="D20" s="37" t="str">
        <x:v>Febrer</x:v>
      </x:c>
      <x:c r="E20" s="37" t="str">
        <x:v>Sant Lluís</x:v>
      </x:c>
      <x:c r="F20" s="44" t="n">
        <x:v>18580</x:v>
      </x:c>
      <x:c r="G20" s="44" t="n">
        <x:v>17650</x:v>
      </x:c>
      <x:c r="H20" s="44" t="n">
        <x:v>12740</x:v>
      </x:c>
      <x:c r="I20" s="44" t="n">
        <x:v>4940</x:v>
      </x:c>
      <x:c r="J20" s="44" t="n">
        <x:v>143680</x:v>
      </x:c>
      <x:c r="K20" s="44" t="n">
        <x:f>IF(COUNTA(F20:I20)=0,"",SUM(F20:I20))</x:f>
        <x:v>53910</x:v>
      </x:c>
      <x:c r="L20" s="44" t="n">
        <x:f>IF(COUNTA(F20:J20)=0,"",SUM(F20:J20))</x:f>
        <x:v>197590</x:v>
      </x:c>
      <x:c r="M20" s="52" t="n">
        <x:f>IF(L20="","",K20/L20)</x:f>
        <x:v>0.2728376942152943</x:v>
      </x:c>
      <x:c r="N20" s="44" t="n">
        <x:v>100026</x:v>
      </x:c>
      <x:c r="O20" s="50" t="n">
        <x:v>0.7412339448776448</x:v>
      </x:c>
      <x:c r="P20" s="37" t="str">
        <x:v>NO</x:v>
      </x:c>
      <x:c r="Q20" s="37" t="n">
        <x:v>0</x:v>
      </x:c>
      <x:c r="R20" s="37" t="n">
        <x:v>0</x:v>
      </x:c>
      <x:c r="S20" s="37" t="n">
        <x:v>0</x:v>
      </x:c>
      <x:c r="T20" s="37" t="n">
        <x:v>0</x:v>
      </x:c>
      <x:c r="U20" s="37" t="n">
        <x:v>0</x:v>
      </x:c>
      <x:c r="V20" s="58" t="n">
        <x:v>0</x:v>
      </x:c>
      <x:c r="W20" s="37"/>
      <x:c r="X20" s="42" t="str">
        <x:v>https://www.cremenorca.org/documents/documents/12913doc1220230403021613.pdf</x:v>
      </x:c>
      <x:c r="Y20" s="40" t="str">
        <x:v>OBSERVADO</x:v>
      </x:c>
      <x:c r="Z20" s="37" t="n">
        <x:v>5</x:v>
      </x:c>
      <x:c r="AA20" s="40" t="str">
        <x:v>SÍ</x:v>
      </x:c>
      <x:c r="AB20" s="37" t="str">
        <x:v>Operativo durante junio; día exacto no verificado. Junio = transición conservadora; julio = primer mes completo.</x:v>
      </x:c>
      <x:c r="AC20" s="42" t="str">
        <x:v>https://menorcaaldia.com/articulo/actualidad/el-consorcio-de-residuos-de-menorca-refuerza-la-recogida-puerta-a-puerta-en-los-comercios</x:v>
      </x:c>
    </x:row>
    <x:row r="21" ht="30" customHeight="1">
      <x:c r="A21" s="55" t="n">
        <x:v>44621</x:v>
      </x:c>
      <x:c r="B21" s="38" t="n">
        <x:v>2022</x:v>
      </x:c>
      <x:c r="C21" s="38" t="n">
        <x:v>3</x:v>
      </x:c>
      <x:c r="D21" s="38" t="str">
        <x:v>Març</x:v>
      </x:c>
      <x:c r="E21" s="38" t="str">
        <x:v>Ciutadella</x:v>
      </x:c>
      <x:c r="F21" s="43" t="n">
        <x:v>92230</x:v>
      </x:c>
      <x:c r="G21" s="43" t="n">
        <x:v>52820</x:v>
      </x:c>
      <x:c r="H21" s="43" t="n">
        <x:v>54910</x:v>
      </x:c>
      <x:c r="I21" s="43" t="n">
        <x:v>0</x:v>
      </x:c>
      <x:c r="J21" s="43" t="n">
        <x:v>911540</x:v>
      </x:c>
      <x:c r="K21" s="43" t="n">
        <x:f>IF(COUNTA(F21:I21)=0,"",SUM(F21:I21))</x:f>
        <x:v>199960</x:v>
      </x:c>
      <x:c r="L21" s="43" t="n">
        <x:f>IF(COUNTA(F21:J21)=0,"",SUM(F21:J21))</x:f>
        <x:v>1111500</x:v>
      </x:c>
      <x:c r="M21" s="51" t="n">
        <x:f>IF(L21="","",K21/L21)</x:f>
        <x:v>0.17990103463787674</x:v>
      </x:c>
      <x:c r="N21" s="43" t="n">
        <x:v>102880</x:v>
      </x:c>
      <x:c r="O21" s="49" t="n">
        <x:v>0.7623832628417821</x:v>
      </x:c>
      <x:c r="P21" s="38" t="str">
        <x:v>NO</x:v>
      </x:c>
      <x:c r="Q21" s="38" t="n">
        <x:v>0</x:v>
      </x:c>
      <x:c r="R21" s="38" t="n">
        <x:v>0</x:v>
      </x:c>
      <x:c r="S21" s="38" t="n">
        <x:v>0</x:v>
      </x:c>
      <x:c r="T21" s="38" t="n">
        <x:v>0</x:v>
      </x:c>
      <x:c r="U21" s="38" t="n">
        <x:v>0</x:v>
      </x:c>
      <x:c r="V21" s="57" t="n">
        <x:v>0</x:v>
      </x:c>
      <x:c r="W21" s="38"/>
      <x:c r="X21" s="41" t="str">
        <x:v>https://www.cremenorca.org/documents/documents/12913doc1220230403021613.pdf</x:v>
      </x:c>
      <x:c r="Y21" s="39" t="str">
        <x:v>OBSERVADO</x:v>
      </x:c>
      <x:c r="Z21" s="38" t="n">
        <x:v>5</x:v>
      </x:c>
      <x:c r="AA21" s="39" t="str">
        <x:v>SÍ</x:v>
      </x:c>
      <x:c r="AB21" s="38" t="str">
        <x:v>Inicio 01/06/2023 reportado explícitamente; junio se considera primer mes tratado.</x:v>
      </x:c>
      <x:c r="AC21" s="41" t="str">
        <x:v>https://www.menorca.info/menorca/local/2023/07/12/1974711/comerciantes-ciutadella-estallan-contra-puerta-puerta-hay-basura-todas-horas.html</x:v>
      </x:c>
    </x:row>
    <x:row r="22" ht="30" customHeight="1">
      <x:c r="A22" s="56" t="n">
        <x:v>44621</x:v>
      </x:c>
      <x:c r="B22" s="37" t="n">
        <x:v>2022</x:v>
      </x:c>
      <x:c r="C22" s="37" t="n">
        <x:v>3</x:v>
      </x:c>
      <x:c r="D22" s="37" t="str">
        <x:v>Març</x:v>
      </x:c>
      <x:c r="E22" s="37" t="str">
        <x:v>Ferreries</x:v>
      </x:c>
      <x:c r="F22" s="44" t="n">
        <x:v>17470</x:v>
      </x:c>
      <x:c r="G22" s="44" t="n">
        <x:v>10010</x:v>
      </x:c>
      <x:c r="H22" s="44" t="n">
        <x:v>13690</x:v>
      </x:c>
      <x:c r="I22" s="44" t="n">
        <x:v>0</x:v>
      </x:c>
      <x:c r="J22" s="44" t="n">
        <x:v>104760</x:v>
      </x:c>
      <x:c r="K22" s="44" t="n">
        <x:f>IF(COUNTA(F22:I22)=0,"",SUM(F22:I22))</x:f>
        <x:v>41170</x:v>
      </x:c>
      <x:c r="L22" s="44" t="n">
        <x:f>IF(COUNTA(F22:J22)=0,"",SUM(F22:J22))</x:f>
        <x:v>145930</x:v>
      </x:c>
      <x:c r="M22" s="52" t="n">
        <x:f>IF(L22="","",K22/L22)</x:f>
        <x:v>0.28212156513396835</x:v>
      </x:c>
      <x:c r="N22" s="44" t="n">
        <x:v>102880</x:v>
      </x:c>
      <x:c r="O22" s="50" t="n">
        <x:v>0.7623832628417821</x:v>
      </x:c>
      <x:c r="P22" s="37" t="str">
        <x:v>NO</x:v>
      </x:c>
      <x:c r="Q22" s="37" t="n">
        <x:v>0</x:v>
      </x:c>
      <x:c r="R22" s="37" t="n">
        <x:v>0</x:v>
      </x:c>
      <x:c r="S22" s="37" t="n">
        <x:v>0</x:v>
      </x:c>
      <x:c r="T22" s="37" t="n">
        <x:v>0</x:v>
      </x:c>
      <x:c r="U22" s="37" t="n">
        <x:v>0</x:v>
      </x:c>
      <x:c r="V22" s="58" t="n">
        <x:v>0</x:v>
      </x:c>
      <x:c r="W22" s="37"/>
      <x:c r="X22" s="42" t="str">
        <x:v>https://www.cremenorca.org/documents/documents/12913doc1220230403021613.pdf</x:v>
      </x:c>
      <x:c r="Y22" s="40" t="str">
        <x:v>OBSERVADO</x:v>
      </x:c>
      <x:c r="Z22" s="37" t="n">
        <x:v>5</x:v>
      </x:c>
      <x:c r="AA22" s="40" t="str">
        <x:v>SÍ</x:v>
      </x:c>
      <x:c r="AB22" s="37" t="str">
        <x:v>Inicio efectivo 15/05/2023 confirmado al día siguiente; primer mes completo: junio.</x:v>
      </x:c>
      <x:c r="AC22" s="42" t="str">
        <x:v>https://www.menorca.info/menorca/local/2023/05/16/1937517/recogida-residuos-puerta-puerta-empieza-solo-negocios-ferreries-dudas.html</x:v>
      </x:c>
    </x:row>
    <x:row r="23" ht="30" customHeight="1">
      <x:c r="A23" s="55" t="n">
        <x:v>44621</x:v>
      </x:c>
      <x:c r="B23" s="38" t="n">
        <x:v>2022</x:v>
      </x:c>
      <x:c r="C23" s="38" t="n">
        <x:v>3</x:v>
      </x:c>
      <x:c r="D23" s="38" t="str">
        <x:v>Març</x:v>
      </x:c>
      <x:c r="E23" s="38" t="str">
        <x:v>Es Migjorn Gran</x:v>
      </x:c>
      <x:c r="F23" s="43" t="n">
        <x:v>4180</x:v>
      </x:c>
      <x:c r="G23" s="43" t="n">
        <x:v>3820</x:v>
      </x:c>
      <x:c r="H23" s="43" t="n">
        <x:v>2620</x:v>
      </x:c>
      <x:c r="I23" s="43" t="n">
        <x:v>0</x:v>
      </x:c>
      <x:c r="J23" s="43" t="n">
        <x:v>41900</x:v>
      </x:c>
      <x:c r="K23" s="43" t="n">
        <x:f>IF(COUNTA(F23:I23)=0,"",SUM(F23:I23))</x:f>
        <x:v>10620</x:v>
      </x:c>
      <x:c r="L23" s="43" t="n">
        <x:f>IF(COUNTA(F23:J23)=0,"",SUM(F23:J23))</x:f>
        <x:v>52520</x:v>
      </x:c>
      <x:c r="M23" s="51" t="n">
        <x:f>IF(L23="","",K23/L23)</x:f>
        <x:v>0.2022086824067022</x:v>
      </x:c>
      <x:c r="N23" s="43" t="n">
        <x:v>102880</x:v>
      </x:c>
      <x:c r="O23" s="49" t="n">
        <x:v>0.7623832628417821</x:v>
      </x:c>
      <x:c r="P23" s="38" t="str">
        <x:v>NO</x:v>
      </x:c>
      <x:c r="Q23" s="38" t="n">
        <x:v>0</x:v>
      </x:c>
      <x:c r="R23" s="38" t="n">
        <x:v>0</x:v>
      </x:c>
      <x:c r="S23" s="38" t="n">
        <x:v>0</x:v>
      </x:c>
      <x:c r="T23" s="38" t="n">
        <x:v>0</x:v>
      </x:c>
      <x:c r="U23" s="38" t="n">
        <x:v>0</x:v>
      </x:c>
      <x:c r="V23" s="57" t="n">
        <x:v>0</x:v>
      </x:c>
      <x:c r="W23" s="38"/>
      <x:c r="X23" s="41" t="str">
        <x:v>https://www.cremenorca.org/documents/documents/12913doc1220230403021613.pdf</x:v>
      </x:c>
      <x:c r="Y23" s="39" t="str">
        <x:v>OBSERVADO</x:v>
      </x:c>
      <x:c r="Z23" s="38" t="n">
        <x:v>5</x:v>
      </x:c>
      <x:c r="AA23" s="39" t="str">
        <x:v>SÍ</x:v>
      </x:c>
      <x:c r="AB23" s="38" t="str">
        <x:v>07/08/2023 fue fecha anunciada de entrada. Se conserva como fecha operativa provisional hasta localizar confirmación posterior.</x:v>
      </x:c>
      <x:c r="AC23" s="41" t="str">
        <x:v>https://menorcaaldia.com/articulo/actualidad/el-consorcio-de-residuos-de-menorca-refuerza-la-recogida-puerta-a-puerta-en-los-comercios</x:v>
      </x:c>
    </x:row>
    <x:row r="24" ht="30" customHeight="1">
      <x:c r="A24" s="56" t="n">
        <x:v>44621</x:v>
      </x:c>
      <x:c r="B24" s="37" t="n">
        <x:v>2022</x:v>
      </x:c>
      <x:c r="C24" s="37" t="n">
        <x:v>3</x:v>
      </x:c>
      <x:c r="D24" s="37" t="str">
        <x:v>Març</x:v>
      </x:c>
      <x:c r="E24" s="37" t="str">
        <x:v>Es Mercadal</x:v>
      </x:c>
      <x:c r="F24" s="44" t="n">
        <x:v>18020</x:v>
      </x:c>
      <x:c r="G24" s="44" t="n">
        <x:v>10960</x:v>
      </x:c>
      <x:c r="H24" s="44" t="n">
        <x:v>11450</x:v>
      </x:c>
      <x:c r="I24" s="44" t="n">
        <x:v>2580</x:v>
      </x:c>
      <x:c r="J24" s="44" t="n">
        <x:v>166820</x:v>
      </x:c>
      <x:c r="K24" s="44" t="n">
        <x:f>IF(COUNTA(F24:I24)=0,"",SUM(F24:I24))</x:f>
        <x:v>43010</x:v>
      </x:c>
      <x:c r="L24" s="44" t="n">
        <x:f>IF(COUNTA(F24:J24)=0,"",SUM(F24:J24))</x:f>
        <x:v>209830</x:v>
      </x:c>
      <x:c r="M24" s="52" t="n">
        <x:f>IF(L24="","",K24/L24)</x:f>
        <x:v>0.2049754563217843</x:v>
      </x:c>
      <x:c r="N24" s="44" t="n">
        <x:v>102880</x:v>
      </x:c>
      <x:c r="O24" s="50" t="n">
        <x:v>0.7623832628417821</x:v>
      </x:c>
      <x:c r="P24" s="37" t="str">
        <x:v>NO</x:v>
      </x:c>
      <x:c r="Q24" s="37" t="n">
        <x:v>0</x:v>
      </x:c>
      <x:c r="R24" s="37" t="n">
        <x:v>0</x:v>
      </x:c>
      <x:c r="S24" s="37" t="n">
        <x:v>0</x:v>
      </x:c>
      <x:c r="T24" s="37" t="n">
        <x:v>0</x:v>
      </x:c>
      <x:c r="U24" s="37" t="n">
        <x:v>0</x:v>
      </x:c>
      <x:c r="V24" s="58" t="n">
        <x:v>0</x:v>
      </x:c>
      <x:c r="W24" s="37"/>
      <x:c r="X24" s="42" t="str">
        <x:v>https://www.cremenorca.org/documents/documents/12913doc1220230403021613.pdf</x:v>
      </x:c>
      <x:c r="Y24" s="40" t="str">
        <x:v>OBSERVADO</x:v>
      </x:c>
      <x:c r="Z24" s="37" t="n">
        <x:v>5</x:v>
      </x:c>
      <x:c r="AA24" s="40" t="str">
        <x:v>SÍ</x:v>
      </x:c>
      <x:c r="AB24" s="37" t="str">
        <x:v>Inicio efectivo 07/08/2023 confirmado retrospectivamente; agosto = transición.</x:v>
      </x:c>
      <x:c r="AC24" s="42" t="str">
        <x:v>https://www.menorca.info/menorca/local/2023/09/12/2010471/recogida-puerta-puerta-entra-mal-pie-mercadal-fornells.html</x:v>
      </x:c>
    </x:row>
    <x:row r="25" ht="30" customHeight="1">
      <x:c r="A25" s="55" t="n">
        <x:v>44621</x:v>
      </x:c>
      <x:c r="B25" s="38" t="n">
        <x:v>2022</x:v>
      </x:c>
      <x:c r="C25" s="38" t="n">
        <x:v>3</x:v>
      </x:c>
      <x:c r="D25" s="38" t="str">
        <x:v>Març</x:v>
      </x:c>
      <x:c r="E25" s="38" t="str">
        <x:v>Alaior</x:v>
      </x:c>
      <x:c r="F25" s="43" t="n">
        <x:v>34930</x:v>
      </x:c>
      <x:c r="G25" s="43" t="n">
        <x:v>14230</x:v>
      </x:c>
      <x:c r="H25" s="43" t="n">
        <x:v>15270</x:v>
      </x:c>
      <x:c r="I25" s="43" t="n">
        <x:v>0</x:v>
      </x:c>
      <x:c r="J25" s="43" t="n">
        <x:v>262560</x:v>
      </x:c>
      <x:c r="K25" s="43" t="n">
        <x:f>IF(COUNTA(F25:I25)=0,"",SUM(F25:I25))</x:f>
        <x:v>64430</x:v>
      </x:c>
      <x:c r="L25" s="43" t="n">
        <x:f>IF(COUNTA(F25:J25)=0,"",SUM(F25:J25))</x:f>
        <x:v>326990</x:v>
      </x:c>
      <x:c r="M25" s="51" t="n">
        <x:f>IF(L25="","",K25/L25)</x:f>
        <x:v>0.1970396648215542</x:v>
      </x:c>
      <x:c r="N25" s="43" t="n">
        <x:v>102880</x:v>
      </x:c>
      <x:c r="O25" s="49" t="n">
        <x:v>0.7623832628417821</x:v>
      </x:c>
      <x:c r="P25" s="38" t="str">
        <x:v>NO</x:v>
      </x:c>
      <x:c r="Q25" s="38" t="n">
        <x:v>0</x:v>
      </x:c>
      <x:c r="R25" s="38" t="n">
        <x:v>0</x:v>
      </x:c>
      <x:c r="S25" s="38" t="n">
        <x:v>0</x:v>
      </x:c>
      <x:c r="T25" s="38" t="n">
        <x:v>0</x:v>
      </x:c>
      <x:c r="U25" s="38" t="n">
        <x:v>0</x:v>
      </x:c>
      <x:c r="V25" s="57" t="n">
        <x:v>0</x:v>
      </x:c>
      <x:c r="W25" s="38"/>
      <x:c r="X25" s="41" t="str">
        <x:v>https://www.cremenorca.org/documents/documents/12913doc1220230403021613.pdf</x:v>
      </x:c>
      <x:c r="Y25" s="39" t="str">
        <x:v>OBSERVADO</x:v>
      </x:c>
      <x:c r="Z25" s="38" t="n">
        <x:v>5</x:v>
      </x:c>
      <x:c r="AA25" s="39" t="str">
        <x:v>SÍ</x:v>
      </x:c>
      <x:c r="AB25" s="38" t="str">
        <x:v>Inicio anunciado tras Sant Llorenç (fiestas terminan 14/08). Agosto = transición; septiembre = primer mes completo conservador.</x:v>
      </x:c>
      <x:c r="AC25" s="41" t="str">
        <x:v>https://menorcaaldia.com/articulo/actualidad/el-consorcio-de-residuos-de-menorca-refuerza-la-recogida-puerta-a-puerta-en-los-comercios</x:v>
      </x:c>
    </x:row>
    <x:row r="26" ht="30" customHeight="1">
      <x:c r="A26" s="56" t="n">
        <x:v>44621</x:v>
      </x:c>
      <x:c r="B26" s="37" t="n">
        <x:v>2022</x:v>
      </x:c>
      <x:c r="C26" s="37" t="n">
        <x:v>3</x:v>
      </x:c>
      <x:c r="D26" s="37" t="str">
        <x:v>Març</x:v>
      </x:c>
      <x:c r="E26" s="37" t="str">
        <x:v>Maó</x:v>
      </x:c>
      <x:c r="F26" s="44" t="n">
        <x:v>135340</x:v>
      </x:c>
      <x:c r="G26" s="44" t="n">
        <x:v>53880</x:v>
      </x:c>
      <x:c r="H26" s="44" t="n">
        <x:v>58750</x:v>
      </x:c>
      <x:c r="I26" s="44" t="n">
        <x:v>340</x:v>
      </x:c>
      <x:c r="J26" s="44" t="n">
        <x:v>815960</x:v>
      </x:c>
      <x:c r="K26" s="44" t="n">
        <x:f>IF(COUNTA(F26:I26)=0,"",SUM(F26:I26))</x:f>
        <x:v>248310</x:v>
      </x:c>
      <x:c r="L26" s="44" t="n">
        <x:f>IF(COUNTA(F26:J26)=0,"",SUM(F26:J26))</x:f>
        <x:v>1064270</x:v>
      </x:c>
      <x:c r="M26" s="52" t="n">
        <x:f>IF(L26="","",K26/L26)</x:f>
        <x:v>0.23331485431328516</x:v>
      </x:c>
      <x:c r="N26" s="44" t="n">
        <x:v>102880</x:v>
      </x:c>
      <x:c r="O26" s="50" t="n">
        <x:v>0.7623832628417821</x:v>
      </x:c>
      <x:c r="P26" s="37" t="str">
        <x:v>NO</x:v>
      </x:c>
      <x:c r="Q26" s="37" t="n">
        <x:v>0</x:v>
      </x:c>
      <x:c r="R26" s="37" t="n">
        <x:v>0</x:v>
      </x:c>
      <x:c r="S26" s="37" t="n">
        <x:v>0</x:v>
      </x:c>
      <x:c r="T26" s="37" t="n">
        <x:v>0</x:v>
      </x:c>
      <x:c r="U26" s="37" t="n">
        <x:v>0</x:v>
      </x:c>
      <x:c r="V26" s="58" t="n">
        <x:v>0</x:v>
      </x:c>
      <x:c r="W26" s="37" t="n">
        <x:v>-20</x:v>
      </x:c>
      <x:c r="X26" s="42" t="str">
        <x:v>https://www.cremenorca.org/documents/documents/12913doc1220230403021613.pdf</x:v>
      </x:c>
      <x:c r="Y26" s="40" t="str">
        <x:v>OBSERVADO</x:v>
      </x:c>
      <x:c r="Z26" s="37" t="n">
        <x:v>5</x:v>
      </x:c>
      <x:c r="AA26" s="40" t="str">
        <x:v>SÍ</x:v>
      </x:c>
      <x:c r="AB26" s="37" t="str">
        <x:v>PaP domiciliario + comercial por zonas desde 13/11/2023; noviembre = transición.</x:v>
      </x:c>
      <x:c r="AC26" s="42" t="str">
        <x:v>https://www.residusmenorca.net/municipis/mao/</x:v>
      </x:c>
    </x:row>
    <x:row r="27" ht="30" customHeight="1">
      <x:c r="A27" s="55" t="n">
        <x:v>44621</x:v>
      </x:c>
      <x:c r="B27" s="38" t="n">
        <x:v>2022</x:v>
      </x:c>
      <x:c r="C27" s="38" t="n">
        <x:v>3</x:v>
      </x:c>
      <x:c r="D27" s="38" t="str">
        <x:v>Març</x:v>
      </x:c>
      <x:c r="E27" s="38" t="str">
        <x:v>Es Castell</x:v>
      </x:c>
      <x:c r="F27" s="43" t="n">
        <x:v>16570</x:v>
      </x:c>
      <x:c r="G27" s="43" t="n">
        <x:v>16309.999999999998</x:v>
      </x:c>
      <x:c r="H27" s="43" t="n">
        <x:v>15150</x:v>
      </x:c>
      <x:c r="I27" s="43" t="n">
        <x:v>0</x:v>
      </x:c>
      <x:c r="J27" s="43" t="n">
        <x:v>165640</x:v>
      </x:c>
      <x:c r="K27" s="43" t="n">
        <x:f>IF(COUNTA(F27:I27)=0,"",SUM(F27:I27))</x:f>
        <x:v>48030</x:v>
      </x:c>
      <x:c r="L27" s="43" t="n">
        <x:f>IF(COUNTA(F27:J27)=0,"",SUM(F27:J27))</x:f>
        <x:v>213670</x:v>
      </x:c>
      <x:c r="M27" s="51" t="n">
        <x:f>IF(L27="","",K27/L27)</x:f>
        <x:v>0.22478588477558853</x:v>
      </x:c>
      <x:c r="N27" s="43" t="n">
        <x:v>102880</x:v>
      </x:c>
      <x:c r="O27" s="49" t="n">
        <x:v>0.7623832628417821</x:v>
      </x:c>
      <x:c r="P27" s="38" t="str">
        <x:v>NO</x:v>
      </x:c>
      <x:c r="Q27" s="38" t="n">
        <x:v>0</x:v>
      </x:c>
      <x:c r="R27" s="38" t="n">
        <x:v>0</x:v>
      </x:c>
      <x:c r="S27" s="38" t="n">
        <x:v>0</x:v>
      </x:c>
      <x:c r="T27" s="38" t="n">
        <x:v>0</x:v>
      </x:c>
      <x:c r="U27" s="38" t="n">
        <x:v>0</x:v>
      </x:c>
      <x:c r="V27" s="57" t="n">
        <x:v>0</x:v>
      </x:c>
      <x:c r="W27" s="38" t="n">
        <x:v>-21</x:v>
      </x:c>
      <x:c r="X27" s="41" t="str">
        <x:v>https://www.cremenorca.org/documents/documents/12913doc1220230403021613.pdf</x:v>
      </x:c>
      <x:c r="Y27" s="39" t="str">
        <x:v>OBSERVADO</x:v>
      </x:c>
      <x:c r="Z27" s="38" t="n">
        <x:v>5</x:v>
      </x:c>
      <x:c r="AA27" s="39" t="str">
        <x:v>SÍ</x:v>
      </x:c>
      <x:c r="AB27" s="38" t="str">
        <x:v>Fase inicial 18/19-12-2023 según fuente; diciembre = transición, enero 2024 = primer mes completo de la zona inicial.</x:v>
      </x:c>
      <x:c r="AC27" s="41" t="str">
        <x:v>https://www.cremenorca.org/documents/documents/13808doc1220241204122124.pdf</x:v>
      </x:c>
    </x:row>
    <x:row r="28" ht="30" customHeight="1">
      <x:c r="A28" s="56" t="n">
        <x:v>44621</x:v>
      </x:c>
      <x:c r="B28" s="37" t="n">
        <x:v>2022</x:v>
      </x:c>
      <x:c r="C28" s="37" t="n">
        <x:v>3</x:v>
      </x:c>
      <x:c r="D28" s="37" t="str">
        <x:v>Març</x:v>
      </x:c>
      <x:c r="E28" s="37" t="str">
        <x:v>Sant Lluís</x:v>
      </x:c>
      <x:c r="F28" s="44" t="n">
        <x:v>20870</x:v>
      </x:c>
      <x:c r="G28" s="44" t="n">
        <x:v>16810</x:v>
      </x:c>
      <x:c r="H28" s="44" t="n">
        <x:v>14020</x:v>
      </x:c>
      <x:c r="I28" s="44" t="n">
        <x:v>7360</x:v>
      </x:c>
      <x:c r="J28" s="44" t="n">
        <x:v>170800</x:v>
      </x:c>
      <x:c r="K28" s="44" t="n">
        <x:f>IF(COUNTA(F28:I28)=0,"",SUM(F28:I28))</x:f>
        <x:v>59060</x:v>
      </x:c>
      <x:c r="L28" s="44" t="n">
        <x:f>IF(COUNTA(F28:J28)=0,"",SUM(F28:J28))</x:f>
        <x:v>229860</x:v>
      </x:c>
      <x:c r="M28" s="52" t="n">
        <x:f>IF(L28="","",K28/L28)</x:f>
        <x:v>0.2569390063516923</x:v>
      </x:c>
      <x:c r="N28" s="44" t="n">
        <x:v>102880</x:v>
      </x:c>
      <x:c r="O28" s="50" t="n">
        <x:v>0.7623832628417821</x:v>
      </x:c>
      <x:c r="P28" s="37" t="str">
        <x:v>NO</x:v>
      </x:c>
      <x:c r="Q28" s="37" t="n">
        <x:v>0</x:v>
      </x:c>
      <x:c r="R28" s="37" t="n">
        <x:v>0</x:v>
      </x:c>
      <x:c r="S28" s="37" t="n">
        <x:v>0</x:v>
      </x:c>
      <x:c r="T28" s="37" t="n">
        <x:v>0</x:v>
      </x:c>
      <x:c r="U28" s="37" t="n">
        <x:v>0</x:v>
      </x:c>
      <x:c r="V28" s="58" t="n">
        <x:v>0</x:v>
      </x:c>
      <x:c r="W28" s="37"/>
      <x:c r="X28" s="42" t="str">
        <x:v>https://www.cremenorca.org/documents/documents/12913doc1220230403021613.pdf</x:v>
      </x:c>
      <x:c r="Y28" s="40" t="str">
        <x:v>OBSERVADO</x:v>
      </x:c>
      <x:c r="Z28" s="37" t="n">
        <x:v>5</x:v>
      </x:c>
      <x:c r="AA28" s="40" t="str">
        <x:v>SÍ</x:v>
      </x:c>
      <x:c r="AB28" s="37" t="str">
        <x:v>Operativo durante junio; día exacto no verificado. Junio = transición conservadora; julio = primer mes completo.</x:v>
      </x:c>
      <x:c r="AC28" s="42" t="str">
        <x:v>https://menorcaaldia.com/articulo/actualidad/el-consorcio-de-residuos-de-menorca-refuerza-la-recogida-puerta-a-puerta-en-los-comercios</x:v>
      </x:c>
    </x:row>
    <x:row r="29" ht="30" customHeight="1">
      <x:c r="A29" s="55" t="n">
        <x:v>44652</x:v>
      </x:c>
      <x:c r="B29" s="38" t="n">
        <x:v>2022</x:v>
      </x:c>
      <x:c r="C29" s="38" t="n">
        <x:v>4</x:v>
      </x:c>
      <x:c r="D29" s="38" t="str">
        <x:v>Abril</x:v>
      </x:c>
      <x:c r="E29" s="38" t="str">
        <x:v>Ciutadella</x:v>
      </x:c>
      <x:c r="F29" s="43" t="n">
        <x:v>104530</x:v>
      </x:c>
      <x:c r="G29" s="43" t="n">
        <x:v>59300</x:v>
      </x:c>
      <x:c r="H29" s="43" t="n">
        <x:v>55880</x:v>
      </x:c>
      <x:c r="I29" s="43" t="n">
        <x:v>0</x:v>
      </x:c>
      <x:c r="J29" s="43" t="n">
        <x:v>1106460</x:v>
      </x:c>
      <x:c r="K29" s="43" t="n">
        <x:f>IF(COUNTA(F29:I29)=0,"",SUM(F29:I29))</x:f>
        <x:v>219710</x:v>
      </x:c>
      <x:c r="L29" s="43" t="n">
        <x:f>IF(COUNTA(F29:J29)=0,"",SUM(F29:J29))</x:f>
        <x:v>1326170</x:v>
      </x:c>
      <x:c r="M29" s="51" t="n">
        <x:f>IF(L29="","",K29/L29)</x:f>
        <x:v>0.1656725759140985</x:v>
      </x:c>
      <x:c r="N29" s="43" t="n">
        <x:v>116376</x:v>
      </x:c>
      <x:c r="O29" s="49" t="n">
        <x:v>0.8623941932005758</x:v>
      </x:c>
      <x:c r="P29" s="38" t="str">
        <x:v>NO</x:v>
      </x:c>
      <x:c r="Q29" s="38" t="n">
        <x:v>0</x:v>
      </x:c>
      <x:c r="R29" s="38" t="n">
        <x:v>0</x:v>
      </x:c>
      <x:c r="S29" s="38" t="n">
        <x:v>0</x:v>
      </x:c>
      <x:c r="T29" s="38" t="n">
        <x:v>0</x:v>
      </x:c>
      <x:c r="U29" s="38" t="n">
        <x:v>0</x:v>
      </x:c>
      <x:c r="V29" s="57" t="n">
        <x:v>0</x:v>
      </x:c>
      <x:c r="W29" s="38"/>
      <x:c r="X29" s="41" t="str">
        <x:v>https://www.cremenorca.org/documents/documents/12913doc1220230403021613.pdf</x:v>
      </x:c>
      <x:c r="Y29" s="39" t="str">
        <x:v>OBSERVADO</x:v>
      </x:c>
      <x:c r="Z29" s="38" t="n">
        <x:v>5</x:v>
      </x:c>
      <x:c r="AA29" s="39" t="str">
        <x:v>SÍ</x:v>
      </x:c>
      <x:c r="AB29" s="38" t="str">
        <x:v>Inicio 01/06/2023 reportado explícitamente; junio se considera primer mes tratado.</x:v>
      </x:c>
      <x:c r="AC29" s="41" t="str">
        <x:v>https://www.menorca.info/menorca/local/2023/07/12/1974711/comerciantes-ciutadella-estallan-contra-puerta-puerta-hay-basura-todas-horas.html</x:v>
      </x:c>
    </x:row>
    <x:row r="30" ht="30" customHeight="1">
      <x:c r="A30" s="56" t="n">
        <x:v>44652</x:v>
      </x:c>
      <x:c r="B30" s="37" t="n">
        <x:v>2022</x:v>
      </x:c>
      <x:c r="C30" s="37" t="n">
        <x:v>4</x:v>
      </x:c>
      <x:c r="D30" s="37" t="str">
        <x:v>Abril</x:v>
      </x:c>
      <x:c r="E30" s="37" t="str">
        <x:v>Ferreries</x:v>
      </x:c>
      <x:c r="F30" s="44" t="n">
        <x:v>16770</x:v>
      </x:c>
      <x:c r="G30" s="44" t="n">
        <x:v>8060.000000000001</x:v>
      </x:c>
      <x:c r="H30" s="44" t="n">
        <x:v>11750</x:v>
      </x:c>
      <x:c r="I30" s="44" t="n">
        <x:v>0</x:v>
      </x:c>
      <x:c r="J30" s="44" t="n">
        <x:v>120260</x:v>
      </x:c>
      <x:c r="K30" s="44" t="n">
        <x:f>IF(COUNTA(F30:I30)=0,"",SUM(F30:I30))</x:f>
        <x:v>36580</x:v>
      </x:c>
      <x:c r="L30" s="44" t="n">
        <x:f>IF(COUNTA(F30:J30)=0,"",SUM(F30:J30))</x:f>
        <x:v>156840</x:v>
      </x:c>
      <x:c r="M30" s="52" t="n">
        <x:f>IF(L30="","",K30/L30)</x:f>
        <x:v>0.23323131854118848</x:v>
      </x:c>
      <x:c r="N30" s="44" t="n">
        <x:v>116376</x:v>
      </x:c>
      <x:c r="O30" s="50" t="n">
        <x:v>0.8623941932005758</x:v>
      </x:c>
      <x:c r="P30" s="37" t="str">
        <x:v>NO</x:v>
      </x:c>
      <x:c r="Q30" s="37" t="n">
        <x:v>0</x:v>
      </x:c>
      <x:c r="R30" s="37" t="n">
        <x:v>0</x:v>
      </x:c>
      <x:c r="S30" s="37" t="n">
        <x:v>0</x:v>
      </x:c>
      <x:c r="T30" s="37" t="n">
        <x:v>0</x:v>
      </x:c>
      <x:c r="U30" s="37" t="n">
        <x:v>0</x:v>
      </x:c>
      <x:c r="V30" s="58" t="n">
        <x:v>0</x:v>
      </x:c>
      <x:c r="W30" s="37"/>
      <x:c r="X30" s="42" t="str">
        <x:v>https://www.cremenorca.org/documents/documents/12913doc1220230403021613.pdf</x:v>
      </x:c>
      <x:c r="Y30" s="40" t="str">
        <x:v>OBSERVADO</x:v>
      </x:c>
      <x:c r="Z30" s="37" t="n">
        <x:v>5</x:v>
      </x:c>
      <x:c r="AA30" s="40" t="str">
        <x:v>SÍ</x:v>
      </x:c>
      <x:c r="AB30" s="37" t="str">
        <x:v>Inicio efectivo 15/05/2023 confirmado al día siguiente; primer mes completo: junio.</x:v>
      </x:c>
      <x:c r="AC30" s="42" t="str">
        <x:v>https://www.menorca.info/menorca/local/2023/05/16/1937517/recogida-residuos-puerta-puerta-empieza-solo-negocios-ferreries-dudas.html</x:v>
      </x:c>
    </x:row>
    <x:row r="31" ht="30" customHeight="1">
      <x:c r="A31" s="55" t="n">
        <x:v>44652</x:v>
      </x:c>
      <x:c r="B31" s="38" t="n">
        <x:v>2022</x:v>
      </x:c>
      <x:c r="C31" s="38" t="n">
        <x:v>4</x:v>
      </x:c>
      <x:c r="D31" s="38" t="str">
        <x:v>Abril</x:v>
      </x:c>
      <x:c r="E31" s="38" t="str">
        <x:v>Es Migjorn Gran</x:v>
      </x:c>
      <x:c r="F31" s="43" t="n">
        <x:v>7700</x:v>
      </x:c>
      <x:c r="G31" s="43" t="n">
        <x:v>3970</x:v>
      </x:c>
      <x:c r="H31" s="43" t="n">
        <x:v>3650</x:v>
      </x:c>
      <x:c r="I31" s="43" t="n">
        <x:v>0</x:v>
      </x:c>
      <x:c r="J31" s="43" t="n">
        <x:v>58580</x:v>
      </x:c>
      <x:c r="K31" s="43" t="n">
        <x:f>IF(COUNTA(F31:I31)=0,"",SUM(F31:I31))</x:f>
        <x:v>15320</x:v>
      </x:c>
      <x:c r="L31" s="43" t="n">
        <x:f>IF(COUNTA(F31:J31)=0,"",SUM(F31:J31))</x:f>
        <x:v>73900</x:v>
      </x:c>
      <x:c r="M31" s="51" t="n">
        <x:f>IF(L31="","",K31/L31)</x:f>
        <x:v>0.20730717185385655</x:v>
      </x:c>
      <x:c r="N31" s="43" t="n">
        <x:v>116376</x:v>
      </x:c>
      <x:c r="O31" s="49" t="n">
        <x:v>0.8623941932005758</x:v>
      </x:c>
      <x:c r="P31" s="38" t="str">
        <x:v>NO</x:v>
      </x:c>
      <x:c r="Q31" s="38" t="n">
        <x:v>0</x:v>
      </x:c>
      <x:c r="R31" s="38" t="n">
        <x:v>0</x:v>
      </x:c>
      <x:c r="S31" s="38" t="n">
        <x:v>0</x:v>
      </x:c>
      <x:c r="T31" s="38" t="n">
        <x:v>0</x:v>
      </x:c>
      <x:c r="U31" s="38" t="n">
        <x:v>0</x:v>
      </x:c>
      <x:c r="V31" s="57" t="n">
        <x:v>0</x:v>
      </x:c>
      <x:c r="W31" s="38"/>
      <x:c r="X31" s="41" t="str">
        <x:v>https://www.cremenorca.org/documents/documents/12913doc1220230403021613.pdf</x:v>
      </x:c>
      <x:c r="Y31" s="39" t="str">
        <x:v>OBSERVADO</x:v>
      </x:c>
      <x:c r="Z31" s="38" t="n">
        <x:v>5</x:v>
      </x:c>
      <x:c r="AA31" s="39" t="str">
        <x:v>SÍ</x:v>
      </x:c>
      <x:c r="AB31" s="38" t="str">
        <x:v>07/08/2023 fue fecha anunciada de entrada. Se conserva como fecha operativa provisional hasta localizar confirmación posterior.</x:v>
      </x:c>
      <x:c r="AC31" s="41" t="str">
        <x:v>https://menorcaaldia.com/articulo/actualidad/el-consorcio-de-residuos-de-menorca-refuerza-la-recogida-puerta-a-puerta-en-los-comercios</x:v>
      </x:c>
    </x:row>
    <x:row r="32" ht="30" customHeight="1">
      <x:c r="A32" s="56" t="n">
        <x:v>44652</x:v>
      </x:c>
      <x:c r="B32" s="37" t="n">
        <x:v>2022</x:v>
      </x:c>
      <x:c r="C32" s="37" t="n">
        <x:v>4</x:v>
      </x:c>
      <x:c r="D32" s="37" t="str">
        <x:v>Abril</x:v>
      </x:c>
      <x:c r="E32" s="37" t="str">
        <x:v>Es Mercadal</x:v>
      </x:c>
      <x:c r="F32" s="44" t="n">
        <x:v>30040</x:v>
      </x:c>
      <x:c r="G32" s="44" t="n">
        <x:v>26780</x:v>
      </x:c>
      <x:c r="H32" s="44" t="n">
        <x:v>18400</x:v>
      </x:c>
      <x:c r="I32" s="44" t="n">
        <x:v>0</x:v>
      </x:c>
      <x:c r="J32" s="44" t="n">
        <x:v>267300</x:v>
      </x:c>
      <x:c r="K32" s="44" t="n">
        <x:f>IF(COUNTA(F32:I32)=0,"",SUM(F32:I32))</x:f>
        <x:v>75220</x:v>
      </x:c>
      <x:c r="L32" s="44" t="n">
        <x:f>IF(COUNTA(F32:J32)=0,"",SUM(F32:J32))</x:f>
        <x:v>342520</x:v>
      </x:c>
      <x:c r="M32" s="52" t="n">
        <x:f>IF(L32="","",K32/L32)</x:f>
        <x:v>0.21960761415391802</x:v>
      </x:c>
      <x:c r="N32" s="44" t="n">
        <x:v>116376</x:v>
      </x:c>
      <x:c r="O32" s="50" t="n">
        <x:v>0.8623941932005758</x:v>
      </x:c>
      <x:c r="P32" s="37" t="str">
        <x:v>NO</x:v>
      </x:c>
      <x:c r="Q32" s="37" t="n">
        <x:v>0</x:v>
      </x:c>
      <x:c r="R32" s="37" t="n">
        <x:v>0</x:v>
      </x:c>
      <x:c r="S32" s="37" t="n">
        <x:v>0</x:v>
      </x:c>
      <x:c r="T32" s="37" t="n">
        <x:v>0</x:v>
      </x:c>
      <x:c r="U32" s="37" t="n">
        <x:v>0</x:v>
      </x:c>
      <x:c r="V32" s="58" t="n">
        <x:v>0</x:v>
      </x:c>
      <x:c r="W32" s="37"/>
      <x:c r="X32" s="42" t="str">
        <x:v>https://www.cremenorca.org/documents/documents/12913doc1220230403021613.pdf</x:v>
      </x:c>
      <x:c r="Y32" s="40" t="str">
        <x:v>OBSERVADO</x:v>
      </x:c>
      <x:c r="Z32" s="37" t="n">
        <x:v>5</x:v>
      </x:c>
      <x:c r="AA32" s="40" t="str">
        <x:v>SÍ</x:v>
      </x:c>
      <x:c r="AB32" s="37" t="str">
        <x:v>Inicio efectivo 07/08/2023 confirmado retrospectivamente; agosto = transición.</x:v>
      </x:c>
      <x:c r="AC32" s="42" t="str">
        <x:v>https://www.menorca.info/menorca/local/2023/09/12/2010471/recogida-puerta-puerta-entra-mal-pie-mercadal-fornells.html</x:v>
      </x:c>
    </x:row>
    <x:row r="33" ht="30" customHeight="1">
      <x:c r="A33" s="55" t="n">
        <x:v>44652</x:v>
      </x:c>
      <x:c r="B33" s="38" t="n">
        <x:v>2022</x:v>
      </x:c>
      <x:c r="C33" s="38" t="n">
        <x:v>4</x:v>
      </x:c>
      <x:c r="D33" s="38" t="str">
        <x:v>Abril</x:v>
      </x:c>
      <x:c r="E33" s="38" t="str">
        <x:v>Alaior</x:v>
      </x:c>
      <x:c r="F33" s="43" t="n">
        <x:v>40640</x:v>
      </x:c>
      <x:c r="G33" s="43" t="n">
        <x:v>15920</x:v>
      </x:c>
      <x:c r="H33" s="43" t="n">
        <x:v>17840</x:v>
      </x:c>
      <x:c r="I33" s="43" t="n">
        <x:v>0</x:v>
      </x:c>
      <x:c r="J33" s="43" t="n">
        <x:v>296680</x:v>
      </x:c>
      <x:c r="K33" s="43" t="n">
        <x:f>IF(COUNTA(F33:I33)=0,"",SUM(F33:I33))</x:f>
        <x:v>74400</x:v>
      </x:c>
      <x:c r="L33" s="43" t="n">
        <x:f>IF(COUNTA(F33:J33)=0,"",SUM(F33:J33))</x:f>
        <x:v>371080</x:v>
      </x:c>
      <x:c r="M33" s="51" t="n">
        <x:f>IF(L33="","",K33/L33)</x:f>
        <x:v>0.20049584995149294</x:v>
      </x:c>
      <x:c r="N33" s="43" t="n">
        <x:v>116376</x:v>
      </x:c>
      <x:c r="O33" s="49" t="n">
        <x:v>0.8623941932005758</x:v>
      </x:c>
      <x:c r="P33" s="38" t="str">
        <x:v>NO</x:v>
      </x:c>
      <x:c r="Q33" s="38" t="n">
        <x:v>0</x:v>
      </x:c>
      <x:c r="R33" s="38" t="n">
        <x:v>0</x:v>
      </x:c>
      <x:c r="S33" s="38" t="n">
        <x:v>0</x:v>
      </x:c>
      <x:c r="T33" s="38" t="n">
        <x:v>0</x:v>
      </x:c>
      <x:c r="U33" s="38" t="n">
        <x:v>0</x:v>
      </x:c>
      <x:c r="V33" s="57" t="n">
        <x:v>0</x:v>
      </x:c>
      <x:c r="W33" s="38"/>
      <x:c r="X33" s="41" t="str">
        <x:v>https://www.cremenorca.org/documents/documents/12913doc1220230403021613.pdf</x:v>
      </x:c>
      <x:c r="Y33" s="39" t="str">
        <x:v>OBSERVADO</x:v>
      </x:c>
      <x:c r="Z33" s="38" t="n">
        <x:v>5</x:v>
      </x:c>
      <x:c r="AA33" s="39" t="str">
        <x:v>SÍ</x:v>
      </x:c>
      <x:c r="AB33" s="38" t="str">
        <x:v>Inicio anunciado tras Sant Llorenç (fiestas terminan 14/08). Agosto = transición; septiembre = primer mes completo conservador.</x:v>
      </x:c>
      <x:c r="AC33" s="41" t="str">
        <x:v>https://menorcaaldia.com/articulo/actualidad/el-consorcio-de-residuos-de-menorca-refuerza-la-recogida-puerta-a-puerta-en-los-comercios</x:v>
      </x:c>
    </x:row>
    <x:row r="34" ht="30" customHeight="1">
      <x:c r="A34" s="56" t="n">
        <x:v>44652</x:v>
      </x:c>
      <x:c r="B34" s="37" t="n">
        <x:v>2022</x:v>
      </x:c>
      <x:c r="C34" s="37" t="n">
        <x:v>4</x:v>
      </x:c>
      <x:c r="D34" s="37" t="str">
        <x:v>Abril</x:v>
      </x:c>
      <x:c r="E34" s="37" t="str">
        <x:v>Maó</x:v>
      </x:c>
      <x:c r="F34" s="44" t="n">
        <x:v>133550</x:v>
      </x:c>
      <x:c r="G34" s="44" t="n">
        <x:v>50230</x:v>
      </x:c>
      <x:c r="H34" s="44" t="n">
        <x:v>61090</x:v>
      </x:c>
      <x:c r="I34" s="44" t="n">
        <x:v>380</x:v>
      </x:c>
      <x:c r="J34" s="44" t="n">
        <x:v>861280</x:v>
      </x:c>
      <x:c r="K34" s="44" t="n">
        <x:f>IF(COUNTA(F34:I34)=0,"",SUM(F34:I34))</x:f>
        <x:v>245250</x:v>
      </x:c>
      <x:c r="L34" s="44" t="n">
        <x:f>IF(COUNTA(F34:J34)=0,"",SUM(F34:J34))</x:f>
        <x:v>1106530</x:v>
      </x:c>
      <x:c r="M34" s="52" t="n">
        <x:f>IF(L34="","",K34/L34)</x:f>
        <x:v>0.2216388168418389</x:v>
      </x:c>
      <x:c r="N34" s="44" t="n">
        <x:v>116376</x:v>
      </x:c>
      <x:c r="O34" s="50" t="n">
        <x:v>0.8623941932005758</x:v>
      </x:c>
      <x:c r="P34" s="37" t="str">
        <x:v>NO</x:v>
      </x:c>
      <x:c r="Q34" s="37" t="n">
        <x:v>0</x:v>
      </x:c>
      <x:c r="R34" s="37" t="n">
        <x:v>0</x:v>
      </x:c>
      <x:c r="S34" s="37" t="n">
        <x:v>0</x:v>
      </x:c>
      <x:c r="T34" s="37" t="n">
        <x:v>0</x:v>
      </x:c>
      <x:c r="U34" s="37" t="n">
        <x:v>0</x:v>
      </x:c>
      <x:c r="V34" s="58" t="n">
        <x:v>0</x:v>
      </x:c>
      <x:c r="W34" s="37" t="n">
        <x:v>-19</x:v>
      </x:c>
      <x:c r="X34" s="42" t="str">
        <x:v>https://www.cremenorca.org/documents/documents/12913doc1220230403021613.pdf</x:v>
      </x:c>
      <x:c r="Y34" s="40" t="str">
        <x:v>OBSERVADO</x:v>
      </x:c>
      <x:c r="Z34" s="37" t="n">
        <x:v>5</x:v>
      </x:c>
      <x:c r="AA34" s="40" t="str">
        <x:v>SÍ</x:v>
      </x:c>
      <x:c r="AB34" s="37" t="str">
        <x:v>PaP domiciliario + comercial por zonas desde 13/11/2023; noviembre = transición.</x:v>
      </x:c>
      <x:c r="AC34" s="42" t="str">
        <x:v>https://www.residusmenorca.net/municipis/mao/</x:v>
      </x:c>
    </x:row>
    <x:row r="35" ht="30" customHeight="1">
      <x:c r="A35" s="55" t="n">
        <x:v>44652</x:v>
      </x:c>
      <x:c r="B35" s="38" t="n">
        <x:v>2022</x:v>
      </x:c>
      <x:c r="C35" s="38" t="n">
        <x:v>4</x:v>
      </x:c>
      <x:c r="D35" s="38" t="str">
        <x:v>Abril</x:v>
      </x:c>
      <x:c r="E35" s="38" t="str">
        <x:v>Es Castell</x:v>
      </x:c>
      <x:c r="F35" s="43" t="n">
        <x:v>16450</x:v>
      </x:c>
      <x:c r="G35" s="43" t="n">
        <x:v>21240</x:v>
      </x:c>
      <x:c r="H35" s="43" t="n">
        <x:v>13980</x:v>
      </x:c>
      <x:c r="I35" s="43" t="n">
        <x:v>0</x:v>
      </x:c>
      <x:c r="J35" s="43" t="n">
        <x:v>182100</x:v>
      </x:c>
      <x:c r="K35" s="43" t="n">
        <x:f>IF(COUNTA(F35:I35)=0,"",SUM(F35:I35))</x:f>
        <x:v>51670</x:v>
      </x:c>
      <x:c r="L35" s="43" t="n">
        <x:f>IF(COUNTA(F35:J35)=0,"",SUM(F35:J35))</x:f>
        <x:v>233770</x:v>
      </x:c>
      <x:c r="M35" s="51" t="n">
        <x:f>IF(L35="","",K35/L35)</x:f>
        <x:v>0.22102921675150788</x:v>
      </x:c>
      <x:c r="N35" s="43" t="n">
        <x:v>116376</x:v>
      </x:c>
      <x:c r="O35" s="49" t="n">
        <x:v>0.8623941932005758</x:v>
      </x:c>
      <x:c r="P35" s="38" t="str">
        <x:v>NO</x:v>
      </x:c>
      <x:c r="Q35" s="38" t="n">
        <x:v>0</x:v>
      </x:c>
      <x:c r="R35" s="38" t="n">
        <x:v>0</x:v>
      </x:c>
      <x:c r="S35" s="38" t="n">
        <x:v>0</x:v>
      </x:c>
      <x:c r="T35" s="38" t="n">
        <x:v>0</x:v>
      </x:c>
      <x:c r="U35" s="38" t="n">
        <x:v>0</x:v>
      </x:c>
      <x:c r="V35" s="57" t="n">
        <x:v>0</x:v>
      </x:c>
      <x:c r="W35" s="38" t="n">
        <x:v>-20</x:v>
      </x:c>
      <x:c r="X35" s="41" t="str">
        <x:v>https://www.cremenorca.org/documents/documents/12913doc1220230403021613.pdf</x:v>
      </x:c>
      <x:c r="Y35" s="39" t="str">
        <x:v>OBSERVADO</x:v>
      </x:c>
      <x:c r="Z35" s="38" t="n">
        <x:v>5</x:v>
      </x:c>
      <x:c r="AA35" s="39" t="str">
        <x:v>SÍ</x:v>
      </x:c>
      <x:c r="AB35" s="38" t="str">
        <x:v>Fase inicial 18/19-12-2023 según fuente; diciembre = transición, enero 2024 = primer mes completo de la zona inicial.</x:v>
      </x:c>
      <x:c r="AC35" s="41" t="str">
        <x:v>https://www.cremenorca.org/documents/documents/13808doc1220241204122124.pdf</x:v>
      </x:c>
    </x:row>
    <x:row r="36" ht="30" customHeight="1">
      <x:c r="A36" s="56" t="n">
        <x:v>44652</x:v>
      </x:c>
      <x:c r="B36" s="37" t="n">
        <x:v>2022</x:v>
      </x:c>
      <x:c r="C36" s="37" t="n">
        <x:v>4</x:v>
      </x:c>
      <x:c r="D36" s="37" t="str">
        <x:v>Abril</x:v>
      </x:c>
      <x:c r="E36" s="37" t="str">
        <x:v>Sant Lluís</x:v>
      </x:c>
      <x:c r="F36" s="44" t="n">
        <x:v>29220</x:v>
      </x:c>
      <x:c r="G36" s="44" t="n">
        <x:v>26790</x:v>
      </x:c>
      <x:c r="H36" s="44" t="n">
        <x:v>19640</x:v>
      </x:c>
      <x:c r="I36" s="44" t="n">
        <x:v>10300</x:v>
      </x:c>
      <x:c r="J36" s="44" t="n">
        <x:v>230480</x:v>
      </x:c>
      <x:c r="K36" s="44" t="n">
        <x:f>IF(COUNTA(F36:I36)=0,"",SUM(F36:I36))</x:f>
        <x:v>85950</x:v>
      </x:c>
      <x:c r="L36" s="44" t="n">
        <x:f>IF(COUNTA(F36:J36)=0,"",SUM(F36:J36))</x:f>
        <x:v>316430</x:v>
      </x:c>
      <x:c r="M36" s="52" t="n">
        <x:f>IF(L36="","",K36/L36)</x:f>
        <x:v>0.27162405587333693</x:v>
      </x:c>
      <x:c r="N36" s="44" t="n">
        <x:v>116376</x:v>
      </x:c>
      <x:c r="O36" s="50" t="n">
        <x:v>0.8623941932005758</x:v>
      </x:c>
      <x:c r="P36" s="37" t="str">
        <x:v>NO</x:v>
      </x:c>
      <x:c r="Q36" s="37" t="n">
        <x:v>0</x:v>
      </x:c>
      <x:c r="R36" s="37" t="n">
        <x:v>0</x:v>
      </x:c>
      <x:c r="S36" s="37" t="n">
        <x:v>0</x:v>
      </x:c>
      <x:c r="T36" s="37" t="n">
        <x:v>0</x:v>
      </x:c>
      <x:c r="U36" s="37" t="n">
        <x:v>0</x:v>
      </x:c>
      <x:c r="V36" s="58" t="n">
        <x:v>0</x:v>
      </x:c>
      <x:c r="W36" s="37"/>
      <x:c r="X36" s="42" t="str">
        <x:v>https://www.cremenorca.org/documents/documents/12913doc1220230403021613.pdf</x:v>
      </x:c>
      <x:c r="Y36" s="40" t="str">
        <x:v>OBSERVADO</x:v>
      </x:c>
      <x:c r="Z36" s="37" t="n">
        <x:v>5</x:v>
      </x:c>
      <x:c r="AA36" s="40" t="str">
        <x:v>SÍ</x:v>
      </x:c>
      <x:c r="AB36" s="37" t="str">
        <x:v>Operativo durante junio; día exacto no verificado. Junio = transición conservadora; julio = primer mes completo.</x:v>
      </x:c>
      <x:c r="AC36" s="42" t="str">
        <x:v>https://menorcaaldia.com/articulo/actualidad/el-consorcio-de-residuos-de-menorca-refuerza-la-recogida-puerta-a-puerta-en-los-comercios</x:v>
      </x:c>
    </x:row>
    <x:row r="37" ht="30" customHeight="1">
      <x:c r="A37" s="55" t="n">
        <x:v>44682</x:v>
      </x:c>
      <x:c r="B37" s="38" t="n">
        <x:v>2022</x:v>
      </x:c>
      <x:c r="C37" s="38" t="n">
        <x:v>5</x:v>
      </x:c>
      <x:c r="D37" s="38" t="str">
        <x:v>Maig</x:v>
      </x:c>
      <x:c r="E37" s="38" t="str">
        <x:v>Ciutadella</x:v>
      </x:c>
      <x:c r="F37" s="43" t="n">
        <x:v>142040</x:v>
      </x:c>
      <x:c r="G37" s="43" t="n">
        <x:v>85210</x:v>
      </x:c>
      <x:c r="H37" s="43" t="n">
        <x:v>76190</x:v>
      </x:c>
      <x:c r="I37" s="43" t="n">
        <x:v>0</x:v>
      </x:c>
      <x:c r="J37" s="43" t="n">
        <x:v>1509340</x:v>
      </x:c>
      <x:c r="K37" s="43" t="n">
        <x:f>IF(COUNTA(F37:I37)=0,"",SUM(F37:I37))</x:f>
        <x:v>303440</x:v>
      </x:c>
      <x:c r="L37" s="43" t="n">
        <x:f>IF(COUNTA(F37:J37)=0,"",SUM(F37:J37))</x:f>
        <x:v>1812780</x:v>
      </x:c>
      <x:c r="M37" s="51" t="n">
        <x:f>IF(L37="","",K37/L37)</x:f>
        <x:v>0.16738931365085669</x:v>
      </x:c>
      <x:c r="N37" s="43" t="n">
        <x:v>135727</x:v>
      </x:c>
      <x:c r="O37" s="49" t="n">
        <x:v>1.0057930901606391</x:v>
      </x:c>
      <x:c r="P37" s="38" t="str">
        <x:v>NO</x:v>
      </x:c>
      <x:c r="Q37" s="38" t="n">
        <x:v>0</x:v>
      </x:c>
      <x:c r="R37" s="38" t="n">
        <x:v>0</x:v>
      </x:c>
      <x:c r="S37" s="38" t="n">
        <x:v>0</x:v>
      </x:c>
      <x:c r="T37" s="38" t="n">
        <x:v>0</x:v>
      </x:c>
      <x:c r="U37" s="38" t="n">
        <x:v>0</x:v>
      </x:c>
      <x:c r="V37" s="57" t="n">
        <x:v>0</x:v>
      </x:c>
      <x:c r="W37" s="38"/>
      <x:c r="X37" s="41" t="str">
        <x:v>https://www.cremenorca.org/documents/documents/12913doc1220230403021613.pdf</x:v>
      </x:c>
      <x:c r="Y37" s="39" t="str">
        <x:v>OBSERVADO</x:v>
      </x:c>
      <x:c r="Z37" s="38" t="n">
        <x:v>5</x:v>
      </x:c>
      <x:c r="AA37" s="39" t="str">
        <x:v>SÍ</x:v>
      </x:c>
      <x:c r="AB37" s="38" t="str">
        <x:v>Inicio 01/06/2023 reportado explícitamente; junio se considera primer mes tratado.</x:v>
      </x:c>
      <x:c r="AC37" s="41" t="str">
        <x:v>https://www.menorca.info/menorca/local/2023/07/12/1974711/comerciantes-ciutadella-estallan-contra-puerta-puerta-hay-basura-todas-horas.html</x:v>
      </x:c>
    </x:row>
    <x:row r="38" ht="30" customHeight="1">
      <x:c r="A38" s="56" t="n">
        <x:v>44682</x:v>
      </x:c>
      <x:c r="B38" s="37" t="n">
        <x:v>2022</x:v>
      </x:c>
      <x:c r="C38" s="37" t="n">
        <x:v>5</x:v>
      </x:c>
      <x:c r="D38" s="37" t="str">
        <x:v>Maig</x:v>
      </x:c>
      <x:c r="E38" s="37" t="str">
        <x:v>Ferreries</x:v>
      </x:c>
      <x:c r="F38" s="44" t="n">
        <x:v>18310</x:v>
      </x:c>
      <x:c r="G38" s="44" t="n">
        <x:v>11710</x:v>
      </x:c>
      <x:c r="H38" s="44" t="n">
        <x:v>12840</x:v>
      </x:c>
      <x:c r="I38" s="44" t="n">
        <x:v>0</x:v>
      </x:c>
      <x:c r="J38" s="44" t="n">
        <x:v>155920</x:v>
      </x:c>
      <x:c r="K38" s="44" t="n">
        <x:f>IF(COUNTA(F38:I38)=0,"",SUM(F38:I38))</x:f>
        <x:v>42860</x:v>
      </x:c>
      <x:c r="L38" s="44" t="n">
        <x:f>IF(COUNTA(F38:J38)=0,"",SUM(F38:J38))</x:f>
        <x:v>198780</x:v>
      </x:c>
      <x:c r="M38" s="52" t="n">
        <x:f>IF(L38="","",K38/L38)</x:f>
        <x:v>0.21561525304356574</x:v>
      </x:c>
      <x:c r="N38" s="44" t="n">
        <x:v>135727</x:v>
      </x:c>
      <x:c r="O38" s="50" t="n">
        <x:v>1.0057930901606391</x:v>
      </x:c>
      <x:c r="P38" s="37" t="str">
        <x:v>NO</x:v>
      </x:c>
      <x:c r="Q38" s="37" t="n">
        <x:v>0</x:v>
      </x:c>
      <x:c r="R38" s="37" t="n">
        <x:v>0</x:v>
      </x:c>
      <x:c r="S38" s="37" t="n">
        <x:v>0</x:v>
      </x:c>
      <x:c r="T38" s="37" t="n">
        <x:v>0</x:v>
      </x:c>
      <x:c r="U38" s="37" t="n">
        <x:v>0</x:v>
      </x:c>
      <x:c r="V38" s="58" t="n">
        <x:v>0</x:v>
      </x:c>
      <x:c r="W38" s="37"/>
      <x:c r="X38" s="42" t="str">
        <x:v>https://www.cremenorca.org/documents/documents/12913doc1220230403021613.pdf</x:v>
      </x:c>
      <x:c r="Y38" s="40" t="str">
        <x:v>OBSERVADO</x:v>
      </x:c>
      <x:c r="Z38" s="37" t="n">
        <x:v>5</x:v>
      </x:c>
      <x:c r="AA38" s="40" t="str">
        <x:v>SÍ</x:v>
      </x:c>
      <x:c r="AB38" s="37" t="str">
        <x:v>Inicio efectivo 15/05/2023 confirmado al día siguiente; primer mes completo: junio.</x:v>
      </x:c>
      <x:c r="AC38" s="42" t="str">
        <x:v>https://www.menorca.info/menorca/local/2023/05/16/1937517/recogida-residuos-puerta-puerta-empieza-solo-negocios-ferreries-dudas.html</x:v>
      </x:c>
    </x:row>
    <x:row r="39" ht="30" customHeight="1">
      <x:c r="A39" s="55" t="n">
        <x:v>44682</x:v>
      </x:c>
      <x:c r="B39" s="38" t="n">
        <x:v>2022</x:v>
      </x:c>
      <x:c r="C39" s="38" t="n">
        <x:v>5</x:v>
      </x:c>
      <x:c r="D39" s="38" t="str">
        <x:v>Maig</x:v>
      </x:c>
      <x:c r="E39" s="38" t="str">
        <x:v>Es Migjorn Gran</x:v>
      </x:c>
      <x:c r="F39" s="43" t="n">
        <x:v>12540</x:v>
      </x:c>
      <x:c r="G39" s="43" t="n">
        <x:v>10030</x:v>
      </x:c>
      <x:c r="H39" s="43" t="n">
        <x:v>8050.000000000001</x:v>
      </x:c>
      <x:c r="I39" s="43" t="n">
        <x:v>0</x:v>
      </x:c>
      <x:c r="J39" s="43" t="n">
        <x:v>94260</x:v>
      </x:c>
      <x:c r="K39" s="43" t="n">
        <x:f>IF(COUNTA(F39:I39)=0,"",SUM(F39:I39))</x:f>
        <x:v>30620</x:v>
      </x:c>
      <x:c r="L39" s="43" t="n">
        <x:f>IF(COUNTA(F39:J39)=0,"",SUM(F39:J39))</x:f>
        <x:v>124880</x:v>
      </x:c>
      <x:c r="M39" s="51" t="n">
        <x:f>IF(L39="","",K39/L39)</x:f>
        <x:v>0.24519538757206918</x:v>
      </x:c>
      <x:c r="N39" s="43" t="n">
        <x:v>135727</x:v>
      </x:c>
      <x:c r="O39" s="49" t="n">
        <x:v>1.0057930901606391</x:v>
      </x:c>
      <x:c r="P39" s="38" t="str">
        <x:v>NO</x:v>
      </x:c>
      <x:c r="Q39" s="38" t="n">
        <x:v>0</x:v>
      </x:c>
      <x:c r="R39" s="38" t="n">
        <x:v>0</x:v>
      </x:c>
      <x:c r="S39" s="38" t="n">
        <x:v>0</x:v>
      </x:c>
      <x:c r="T39" s="38" t="n">
        <x:v>0</x:v>
      </x:c>
      <x:c r="U39" s="38" t="n">
        <x:v>0</x:v>
      </x:c>
      <x:c r="V39" s="57" t="n">
        <x:v>0</x:v>
      </x:c>
      <x:c r="W39" s="38"/>
      <x:c r="X39" s="41" t="str">
        <x:v>https://www.cremenorca.org/documents/documents/12913doc1220230403021613.pdf</x:v>
      </x:c>
      <x:c r="Y39" s="39" t="str">
        <x:v>OBSERVADO</x:v>
      </x:c>
      <x:c r="Z39" s="38" t="n">
        <x:v>5</x:v>
      </x:c>
      <x:c r="AA39" s="39" t="str">
        <x:v>SÍ</x:v>
      </x:c>
      <x:c r="AB39" s="38" t="str">
        <x:v>07/08/2023 fue fecha anunciada de entrada. Se conserva como fecha operativa provisional hasta localizar confirmación posterior.</x:v>
      </x:c>
      <x:c r="AC39" s="41" t="str">
        <x:v>https://menorcaaldia.com/articulo/actualidad/el-consorcio-de-residuos-de-menorca-refuerza-la-recogida-puerta-a-puerta-en-los-comercios</x:v>
      </x:c>
    </x:row>
    <x:row r="40" ht="30" customHeight="1">
      <x:c r="A40" s="56" t="n">
        <x:v>44682</x:v>
      </x:c>
      <x:c r="B40" s="37" t="n">
        <x:v>2022</x:v>
      </x:c>
      <x:c r="C40" s="37" t="n">
        <x:v>5</x:v>
      </x:c>
      <x:c r="D40" s="37" t="str">
        <x:v>Maig</x:v>
      </x:c>
      <x:c r="E40" s="37" t="str">
        <x:v>Es Mercadal</x:v>
      </x:c>
      <x:c r="F40" s="44" t="n">
        <x:v>36340</x:v>
      </x:c>
      <x:c r="G40" s="44" t="n">
        <x:v>29900</x:v>
      </x:c>
      <x:c r="H40" s="44" t="n">
        <x:v>18660</x:v>
      </x:c>
      <x:c r="I40" s="44" t="n">
        <x:v>0</x:v>
      </x:c>
      <x:c r="J40" s="44" t="n">
        <x:v>355700</x:v>
      </x:c>
      <x:c r="K40" s="44" t="n">
        <x:f>IF(COUNTA(F40:I40)=0,"",SUM(F40:I40))</x:f>
        <x:v>84900</x:v>
      </x:c>
      <x:c r="L40" s="44" t="n">
        <x:f>IF(COUNTA(F40:J40)=0,"",SUM(F40:J40))</x:f>
        <x:v>440600</x:v>
      </x:c>
      <x:c r="M40" s="52" t="n">
        <x:f>IF(L40="","",K40/L40)</x:f>
        <x:v>0.19269178393100317</x:v>
      </x:c>
      <x:c r="N40" s="44" t="n">
        <x:v>135727</x:v>
      </x:c>
      <x:c r="O40" s="50" t="n">
        <x:v>1.0057930901606391</x:v>
      </x:c>
      <x:c r="P40" s="37" t="str">
        <x:v>NO</x:v>
      </x:c>
      <x:c r="Q40" s="37" t="n">
        <x:v>0</x:v>
      </x:c>
      <x:c r="R40" s="37" t="n">
        <x:v>0</x:v>
      </x:c>
      <x:c r="S40" s="37" t="n">
        <x:v>0</x:v>
      </x:c>
      <x:c r="T40" s="37" t="n">
        <x:v>0</x:v>
      </x:c>
      <x:c r="U40" s="37" t="n">
        <x:v>0</x:v>
      </x:c>
      <x:c r="V40" s="58" t="n">
        <x:v>0</x:v>
      </x:c>
      <x:c r="W40" s="37"/>
      <x:c r="X40" s="42" t="str">
        <x:v>https://www.cremenorca.org/documents/documents/12913doc1220230403021613.pdf</x:v>
      </x:c>
      <x:c r="Y40" s="40" t="str">
        <x:v>OBSERVADO</x:v>
      </x:c>
      <x:c r="Z40" s="37" t="n">
        <x:v>5</x:v>
      </x:c>
      <x:c r="AA40" s="40" t="str">
        <x:v>SÍ</x:v>
      </x:c>
      <x:c r="AB40" s="37" t="str">
        <x:v>Inicio efectivo 07/08/2023 confirmado retrospectivamente; agosto = transición.</x:v>
      </x:c>
      <x:c r="AC40" s="42" t="str">
        <x:v>https://www.menorca.info/menorca/local/2023/09/12/2010471/recogida-puerta-puerta-entra-mal-pie-mercadal-fornells.html</x:v>
      </x:c>
    </x:row>
    <x:row r="41" ht="30" customHeight="1">
      <x:c r="A41" s="55" t="n">
        <x:v>44682</x:v>
      </x:c>
      <x:c r="B41" s="38" t="n">
        <x:v>2022</x:v>
      </x:c>
      <x:c r="C41" s="38" t="n">
        <x:v>5</x:v>
      </x:c>
      <x:c r="D41" s="38" t="str">
        <x:v>Maig</x:v>
      </x:c>
      <x:c r="E41" s="38" t="str">
        <x:v>Alaior</x:v>
      </x:c>
      <x:c r="F41" s="43" t="n">
        <x:v>56800</x:v>
      </x:c>
      <x:c r="G41" s="43" t="n">
        <x:v>32790</x:v>
      </x:c>
      <x:c r="H41" s="43" t="n">
        <x:v>24670</x:v>
      </x:c>
      <x:c r="I41" s="43" t="n">
        <x:v>0</x:v>
      </x:c>
      <x:c r="J41" s="43" t="n">
        <x:v>432160</x:v>
      </x:c>
      <x:c r="K41" s="43" t="n">
        <x:f>IF(COUNTA(F41:I41)=0,"",SUM(F41:I41))</x:f>
        <x:v>114260</x:v>
      </x:c>
      <x:c r="L41" s="43" t="n">
        <x:f>IF(COUNTA(F41:J41)=0,"",SUM(F41:J41))</x:f>
        <x:v>546420</x:v>
      </x:c>
      <x:c r="M41" s="51" t="n">
        <x:f>IF(L41="","",K41/L41)</x:f>
        <x:v>0.20910654807657114</x:v>
      </x:c>
      <x:c r="N41" s="43" t="n">
        <x:v>135727</x:v>
      </x:c>
      <x:c r="O41" s="49" t="n">
        <x:v>1.0057930901606391</x:v>
      </x:c>
      <x:c r="P41" s="38" t="str">
        <x:v>NO</x:v>
      </x:c>
      <x:c r="Q41" s="38" t="n">
        <x:v>0</x:v>
      </x:c>
      <x:c r="R41" s="38" t="n">
        <x:v>0</x:v>
      </x:c>
      <x:c r="S41" s="38" t="n">
        <x:v>0</x:v>
      </x:c>
      <x:c r="T41" s="38" t="n">
        <x:v>0</x:v>
      </x:c>
      <x:c r="U41" s="38" t="n">
        <x:v>0</x:v>
      </x:c>
      <x:c r="V41" s="57" t="n">
        <x:v>0</x:v>
      </x:c>
      <x:c r="W41" s="38"/>
      <x:c r="X41" s="41" t="str">
        <x:v>https://www.cremenorca.org/documents/documents/12913doc1220230403021613.pdf</x:v>
      </x:c>
      <x:c r="Y41" s="39" t="str">
        <x:v>OBSERVADO</x:v>
      </x:c>
      <x:c r="Z41" s="38" t="n">
        <x:v>5</x:v>
      </x:c>
      <x:c r="AA41" s="39" t="str">
        <x:v>SÍ</x:v>
      </x:c>
      <x:c r="AB41" s="38" t="str">
        <x:v>Inicio anunciado tras Sant Llorenç (fiestas terminan 14/08). Agosto = transición; septiembre = primer mes completo conservador.</x:v>
      </x:c>
      <x:c r="AC41" s="41" t="str">
        <x:v>https://menorcaaldia.com/articulo/actualidad/el-consorcio-de-residuos-de-menorca-refuerza-la-recogida-puerta-a-puerta-en-los-comercios</x:v>
      </x:c>
    </x:row>
    <x:row r="42" ht="30" customHeight="1">
      <x:c r="A42" s="56" t="n">
        <x:v>44682</x:v>
      </x:c>
      <x:c r="B42" s="37" t="n">
        <x:v>2022</x:v>
      </x:c>
      <x:c r="C42" s="37" t="n">
        <x:v>5</x:v>
      </x:c>
      <x:c r="D42" s="37" t="str">
        <x:v>Maig</x:v>
      </x:c>
      <x:c r="E42" s="37" t="str">
        <x:v>Maó</x:v>
      </x:c>
      <x:c r="F42" s="44" t="n">
        <x:v>140100</x:v>
      </x:c>
      <x:c r="G42" s="44" t="n">
        <x:v>52010</x:v>
      </x:c>
      <x:c r="H42" s="44" t="n">
        <x:v>61640</x:v>
      </x:c>
      <x:c r="I42" s="44" t="n">
        <x:v>320</x:v>
      </x:c>
      <x:c r="J42" s="44" t="n">
        <x:v>993020</x:v>
      </x:c>
      <x:c r="K42" s="44" t="n">
        <x:f>IF(COUNTA(F42:I42)=0,"",SUM(F42:I42))</x:f>
        <x:v>254070</x:v>
      </x:c>
      <x:c r="L42" s="44" t="n">
        <x:f>IF(COUNTA(F42:J42)=0,"",SUM(F42:J42))</x:f>
        <x:v>1247090</x:v>
      </x:c>
      <x:c r="M42" s="52" t="n">
        <x:f>IF(L42="","",K42/L42)</x:f>
        <x:v>0.20373028410138802</x:v>
      </x:c>
      <x:c r="N42" s="44" t="n">
        <x:v>135727</x:v>
      </x:c>
      <x:c r="O42" s="50" t="n">
        <x:v>1.0057930901606391</x:v>
      </x:c>
      <x:c r="P42" s="37" t="str">
        <x:v>NO</x:v>
      </x:c>
      <x:c r="Q42" s="37" t="n">
        <x:v>0</x:v>
      </x:c>
      <x:c r="R42" s="37" t="n">
        <x:v>0</x:v>
      </x:c>
      <x:c r="S42" s="37" t="n">
        <x:v>0</x:v>
      </x:c>
      <x:c r="T42" s="37" t="n">
        <x:v>0</x:v>
      </x:c>
      <x:c r="U42" s="37" t="n">
        <x:v>0</x:v>
      </x:c>
      <x:c r="V42" s="58" t="n">
        <x:v>0</x:v>
      </x:c>
      <x:c r="W42" s="37" t="n">
        <x:v>-18</x:v>
      </x:c>
      <x:c r="X42" s="42" t="str">
        <x:v>https://www.cremenorca.org/documents/documents/12913doc1220230403021613.pdf</x:v>
      </x:c>
      <x:c r="Y42" s="40" t="str">
        <x:v>OBSERVADO</x:v>
      </x:c>
      <x:c r="Z42" s="37" t="n">
        <x:v>5</x:v>
      </x:c>
      <x:c r="AA42" s="40" t="str">
        <x:v>SÍ</x:v>
      </x:c>
      <x:c r="AB42" s="37" t="str">
        <x:v>PaP domiciliario + comercial por zonas desde 13/11/2023; noviembre = transición.</x:v>
      </x:c>
      <x:c r="AC42" s="42" t="str">
        <x:v>https://www.residusmenorca.net/municipis/mao/</x:v>
      </x:c>
    </x:row>
    <x:row r="43" ht="30" customHeight="1">
      <x:c r="A43" s="55" t="n">
        <x:v>44682</x:v>
      </x:c>
      <x:c r="B43" s="38" t="n">
        <x:v>2022</x:v>
      </x:c>
      <x:c r="C43" s="38" t="n">
        <x:v>5</x:v>
      </x:c>
      <x:c r="D43" s="38" t="str">
        <x:v>Maig</x:v>
      </x:c>
      <x:c r="E43" s="38" t="str">
        <x:v>Es Castell</x:v>
      </x:c>
      <x:c r="F43" s="43" t="n">
        <x:v>16840</x:v>
      </x:c>
      <x:c r="G43" s="43" t="n">
        <x:v>34890</x:v>
      </x:c>
      <x:c r="H43" s="43" t="n">
        <x:v>15060</x:v>
      </x:c>
      <x:c r="I43" s="43" t="n">
        <x:v>0</x:v>
      </x:c>
      <x:c r="J43" s="43" t="n">
        <x:v>211880</x:v>
      </x:c>
      <x:c r="K43" s="43" t="n">
        <x:f>IF(COUNTA(F43:I43)=0,"",SUM(F43:I43))</x:f>
        <x:v>66790</x:v>
      </x:c>
      <x:c r="L43" s="43" t="n">
        <x:f>IF(COUNTA(F43:J43)=0,"",SUM(F43:J43))</x:f>
        <x:v>278670</x:v>
      </x:c>
      <x:c r="M43" s="51" t="n">
        <x:f>IF(L43="","",K43/L43)</x:f>
        <x:v>0.2396741665769548</x:v>
      </x:c>
      <x:c r="N43" s="43" t="n">
        <x:v>135727</x:v>
      </x:c>
      <x:c r="O43" s="49" t="n">
        <x:v>1.0057930901606391</x:v>
      </x:c>
      <x:c r="P43" s="38" t="str">
        <x:v>NO</x:v>
      </x:c>
      <x:c r="Q43" s="38" t="n">
        <x:v>0</x:v>
      </x:c>
      <x:c r="R43" s="38" t="n">
        <x:v>0</x:v>
      </x:c>
      <x:c r="S43" s="38" t="n">
        <x:v>0</x:v>
      </x:c>
      <x:c r="T43" s="38" t="n">
        <x:v>0</x:v>
      </x:c>
      <x:c r="U43" s="38" t="n">
        <x:v>0</x:v>
      </x:c>
      <x:c r="V43" s="57" t="n">
        <x:v>0</x:v>
      </x:c>
      <x:c r="W43" s="38" t="n">
        <x:v>-19</x:v>
      </x:c>
      <x:c r="X43" s="41" t="str">
        <x:v>https://www.cremenorca.org/documents/documents/12913doc1220230403021613.pdf</x:v>
      </x:c>
      <x:c r="Y43" s="39" t="str">
        <x:v>OBSERVADO</x:v>
      </x:c>
      <x:c r="Z43" s="38" t="n">
        <x:v>5</x:v>
      </x:c>
      <x:c r="AA43" s="39" t="str">
        <x:v>SÍ</x:v>
      </x:c>
      <x:c r="AB43" s="38" t="str">
        <x:v>Fase inicial 18/19-12-2023 según fuente; diciembre = transición, enero 2024 = primer mes completo de la zona inicial.</x:v>
      </x:c>
      <x:c r="AC43" s="41" t="str">
        <x:v>https://www.cremenorca.org/documents/documents/13808doc1220241204122124.pdf</x:v>
      </x:c>
    </x:row>
    <x:row r="44" ht="30" customHeight="1">
      <x:c r="A44" s="56" t="n">
        <x:v>44682</x:v>
      </x:c>
      <x:c r="B44" s="37" t="n">
        <x:v>2022</x:v>
      </x:c>
      <x:c r="C44" s="37" t="n">
        <x:v>5</x:v>
      </x:c>
      <x:c r="D44" s="37" t="str">
        <x:v>Maig</x:v>
      </x:c>
      <x:c r="E44" s="37" t="str">
        <x:v>Sant Lluís</x:v>
      </x:c>
      <x:c r="F44" s="44" t="n">
        <x:v>35750</x:v>
      </x:c>
      <x:c r="G44" s="44" t="n">
        <x:v>35790</x:v>
      </x:c>
      <x:c r="H44" s="44" t="n">
        <x:v>27000</x:v>
      </x:c>
      <x:c r="I44" s="44" t="n">
        <x:v>7740</x:v>
      </x:c>
      <x:c r="J44" s="44" t="n">
        <x:v>389760</x:v>
      </x:c>
      <x:c r="K44" s="44" t="n">
        <x:f>IF(COUNTA(F44:I44)=0,"",SUM(F44:I44))</x:f>
        <x:v>106280</x:v>
      </x:c>
      <x:c r="L44" s="44" t="n">
        <x:f>IF(COUNTA(F44:J44)=0,"",SUM(F44:J44))</x:f>
        <x:v>496040</x:v>
      </x:c>
      <x:c r="M44" s="52" t="n">
        <x:f>IF(L44="","",K44/L44)</x:f>
        <x:v>0.2142569147649383</x:v>
      </x:c>
      <x:c r="N44" s="44" t="n">
        <x:v>135727</x:v>
      </x:c>
      <x:c r="O44" s="50" t="n">
        <x:v>1.0057930901606391</x:v>
      </x:c>
      <x:c r="P44" s="37" t="str">
        <x:v>NO</x:v>
      </x:c>
      <x:c r="Q44" s="37" t="n">
        <x:v>0</x:v>
      </x:c>
      <x:c r="R44" s="37" t="n">
        <x:v>0</x:v>
      </x:c>
      <x:c r="S44" s="37" t="n">
        <x:v>0</x:v>
      </x:c>
      <x:c r="T44" s="37" t="n">
        <x:v>0</x:v>
      </x:c>
      <x:c r="U44" s="37" t="n">
        <x:v>0</x:v>
      </x:c>
      <x:c r="V44" s="58" t="n">
        <x:v>0</x:v>
      </x:c>
      <x:c r="W44" s="37"/>
      <x:c r="X44" s="42" t="str">
        <x:v>https://www.cremenorca.org/documents/documents/12913doc1220230403021613.pdf</x:v>
      </x:c>
      <x:c r="Y44" s="40" t="str">
        <x:v>OBSERVADO</x:v>
      </x:c>
      <x:c r="Z44" s="37" t="n">
        <x:v>5</x:v>
      </x:c>
      <x:c r="AA44" s="40" t="str">
        <x:v>SÍ</x:v>
      </x:c>
      <x:c r="AB44" s="37" t="str">
        <x:v>Operativo durante junio; día exacto no verificado. Junio = transición conservadora; julio = primer mes completo.</x:v>
      </x:c>
      <x:c r="AC44" s="42" t="str">
        <x:v>https://menorcaaldia.com/articulo/actualidad/el-consorcio-de-residuos-de-menorca-refuerza-la-recogida-puerta-a-puerta-en-los-comercios</x:v>
      </x:c>
    </x:row>
    <x:row r="45" ht="30" customHeight="1">
      <x:c r="A45" s="55" t="n">
        <x:v>44713</x:v>
      </x:c>
      <x:c r="B45" s="38" t="n">
        <x:v>2022</x:v>
      </x:c>
      <x:c r="C45" s="38" t="n">
        <x:v>6</x:v>
      </x:c>
      <x:c r="D45" s="38" t="str">
        <x:v>Juny</x:v>
      </x:c>
      <x:c r="E45" s="38" t="str">
        <x:v>Ciutadella</x:v>
      </x:c>
      <x:c r="F45" s="43" t="n">
        <x:v>171100</x:v>
      </x:c>
      <x:c r="G45" s="43" t="n">
        <x:v>144520</x:v>
      </x:c>
      <x:c r="H45" s="43" t="n">
        <x:v>94560</x:v>
      </x:c>
      <x:c r="I45" s="43" t="n">
        <x:v>0</x:v>
      </x:c>
      <x:c r="J45" s="43" t="n">
        <x:v>1875940</x:v>
      </x:c>
      <x:c r="K45" s="43" t="n">
        <x:f>IF(COUNTA(F45:I45)=0,"",SUM(F45:I45))</x:f>
        <x:v>410180</x:v>
      </x:c>
      <x:c r="L45" s="43" t="n">
        <x:f>IF(COUNTA(F45:J45)=0,"",SUM(F45:J45))</x:f>
        <x:v>2286120</x:v>
      </x:c>
      <x:c r="M45" s="51" t="n">
        <x:f>IF(L45="","",K45/L45)</x:f>
        <x:v>0.17942190261228633</x:v>
      </x:c>
      <x:c r="N45" s="43" t="n">
        <x:v>165393</x:v>
      </x:c>
      <x:c r="O45" s="49" t="n">
        <x:v>1.2256303945489004</x:v>
      </x:c>
      <x:c r="P45" s="38" t="str">
        <x:v>NO</x:v>
      </x:c>
      <x:c r="Q45" s="38" t="n">
        <x:v>0</x:v>
      </x:c>
      <x:c r="R45" s="38" t="n">
        <x:v>0</x:v>
      </x:c>
      <x:c r="S45" s="38" t="n">
        <x:v>0</x:v>
      </x:c>
      <x:c r="T45" s="38" t="n">
        <x:v>0</x:v>
      </x:c>
      <x:c r="U45" s="38" t="n">
        <x:v>0</x:v>
      </x:c>
      <x:c r="V45" s="57" t="n">
        <x:v>0</x:v>
      </x:c>
      <x:c r="W45" s="38"/>
      <x:c r="X45" s="41" t="str">
        <x:v>https://www.cremenorca.org/documents/documents/12913doc1220230403021613.pdf</x:v>
      </x:c>
      <x:c r="Y45" s="39" t="str">
        <x:v>OBSERVADO</x:v>
      </x:c>
      <x:c r="Z45" s="38" t="n">
        <x:v>5</x:v>
      </x:c>
      <x:c r="AA45" s="39" t="str">
        <x:v>SÍ</x:v>
      </x:c>
      <x:c r="AB45" s="38" t="str">
        <x:v>Inicio 01/06/2023 reportado explícitamente; junio se considera primer mes tratado.</x:v>
      </x:c>
      <x:c r="AC45" s="41" t="str">
        <x:v>https://www.menorca.info/menorca/local/2023/07/12/1974711/comerciantes-ciutadella-estallan-contra-puerta-puerta-hay-basura-todas-horas.html</x:v>
      </x:c>
    </x:row>
    <x:row r="46" ht="30" customHeight="1">
      <x:c r="A46" s="56" t="n">
        <x:v>44713</x:v>
      </x:c>
      <x:c r="B46" s="37" t="n">
        <x:v>2022</x:v>
      </x:c>
      <x:c r="C46" s="37" t="n">
        <x:v>6</x:v>
      </x:c>
      <x:c r="D46" s="37" t="str">
        <x:v>Juny</x:v>
      </x:c>
      <x:c r="E46" s="37" t="str">
        <x:v>Ferreries</x:v>
      </x:c>
      <x:c r="F46" s="44" t="n">
        <x:v>20140</x:v>
      </x:c>
      <x:c r="G46" s="44" t="n">
        <x:v>13260</x:v>
      </x:c>
      <x:c r="H46" s="44" t="n">
        <x:v>14510</x:v>
      </x:c>
      <x:c r="I46" s="44" t="n">
        <x:v>0</x:v>
      </x:c>
      <x:c r="J46" s="44" t="n">
        <x:v>169460</x:v>
      </x:c>
      <x:c r="K46" s="44" t="n">
        <x:f>IF(COUNTA(F46:I46)=0,"",SUM(F46:I46))</x:f>
        <x:v>47910</x:v>
      </x:c>
      <x:c r="L46" s="44" t="n">
        <x:f>IF(COUNTA(F46:J46)=0,"",SUM(F46:J46))</x:f>
        <x:v>217370</x:v>
      </x:c>
      <x:c r="M46" s="52" t="n">
        <x:f>IF(L46="","",K46/L46)</x:f>
        <x:v>0.22040759994479459</x:v>
      </x:c>
      <x:c r="N46" s="44" t="n">
        <x:v>165393</x:v>
      </x:c>
      <x:c r="O46" s="50" t="n">
        <x:v>1.2256303945489004</x:v>
      </x:c>
      <x:c r="P46" s="37" t="str">
        <x:v>NO</x:v>
      </x:c>
      <x:c r="Q46" s="37" t="n">
        <x:v>0</x:v>
      </x:c>
      <x:c r="R46" s="37" t="n">
        <x:v>0</x:v>
      </x:c>
      <x:c r="S46" s="37" t="n">
        <x:v>0</x:v>
      </x:c>
      <x:c r="T46" s="37" t="n">
        <x:v>0</x:v>
      </x:c>
      <x:c r="U46" s="37" t="n">
        <x:v>0</x:v>
      </x:c>
      <x:c r="V46" s="58" t="n">
        <x:v>0</x:v>
      </x:c>
      <x:c r="W46" s="37"/>
      <x:c r="X46" s="42" t="str">
        <x:v>https://www.cremenorca.org/documents/documents/12913doc1220230403021613.pdf</x:v>
      </x:c>
      <x:c r="Y46" s="40" t="str">
        <x:v>OBSERVADO</x:v>
      </x:c>
      <x:c r="Z46" s="37" t="n">
        <x:v>5</x:v>
      </x:c>
      <x:c r="AA46" s="40" t="str">
        <x:v>SÍ</x:v>
      </x:c>
      <x:c r="AB46" s="37" t="str">
        <x:v>Inicio efectivo 15/05/2023 confirmado al día siguiente; primer mes completo: junio.</x:v>
      </x:c>
      <x:c r="AC46" s="42" t="str">
        <x:v>https://www.menorca.info/menorca/local/2023/05/16/1937517/recogida-residuos-puerta-puerta-empieza-solo-negocios-ferreries-dudas.html</x:v>
      </x:c>
    </x:row>
    <x:row r="47" ht="30" customHeight="1">
      <x:c r="A47" s="55" t="n">
        <x:v>44713</x:v>
      </x:c>
      <x:c r="B47" s="38" t="n">
        <x:v>2022</x:v>
      </x:c>
      <x:c r="C47" s="38" t="n">
        <x:v>6</x:v>
      </x:c>
      <x:c r="D47" s="38" t="str">
        <x:v>Juny</x:v>
      </x:c>
      <x:c r="E47" s="38" t="str">
        <x:v>Es Migjorn Gran</x:v>
      </x:c>
      <x:c r="F47" s="43" t="n">
        <x:v>11060</x:v>
      </x:c>
      <x:c r="G47" s="43" t="n">
        <x:v>12800</x:v>
      </x:c>
      <x:c r="H47" s="43" t="n">
        <x:v>9620</x:v>
      </x:c>
      <x:c r="I47" s="43" t="n">
        <x:v>0</x:v>
      </x:c>
      <x:c r="J47" s="43" t="n">
        <x:v>124400</x:v>
      </x:c>
      <x:c r="K47" s="43" t="n">
        <x:f>IF(COUNTA(F47:I47)=0,"",SUM(F47:I47))</x:f>
        <x:v>33480</x:v>
      </x:c>
      <x:c r="L47" s="43" t="n">
        <x:f>IF(COUNTA(F47:J47)=0,"",SUM(F47:J47))</x:f>
        <x:v>157880</x:v>
      </x:c>
      <x:c r="M47" s="51" t="n">
        <x:f>IF(L47="","",K47/L47)</x:f>
        <x:v>0.21205979224727642</x:v>
      </x:c>
      <x:c r="N47" s="43" t="n">
        <x:v>165393</x:v>
      </x:c>
      <x:c r="O47" s="49" t="n">
        <x:v>1.2256303945489004</x:v>
      </x:c>
      <x:c r="P47" s="38" t="str">
        <x:v>NO</x:v>
      </x:c>
      <x:c r="Q47" s="38" t="n">
        <x:v>0</x:v>
      </x:c>
      <x:c r="R47" s="38" t="n">
        <x:v>0</x:v>
      </x:c>
      <x:c r="S47" s="38" t="n">
        <x:v>0</x:v>
      </x:c>
      <x:c r="T47" s="38" t="n">
        <x:v>0</x:v>
      </x:c>
      <x:c r="U47" s="38" t="n">
        <x:v>0</x:v>
      </x:c>
      <x:c r="V47" s="57" t="n">
        <x:v>0</x:v>
      </x:c>
      <x:c r="W47" s="38"/>
      <x:c r="X47" s="41" t="str">
        <x:v>https://www.cremenorca.org/documents/documents/12913doc1220230403021613.pdf</x:v>
      </x:c>
      <x:c r="Y47" s="39" t="str">
        <x:v>OBSERVADO</x:v>
      </x:c>
      <x:c r="Z47" s="38" t="n">
        <x:v>5</x:v>
      </x:c>
      <x:c r="AA47" s="39" t="str">
        <x:v>SÍ</x:v>
      </x:c>
      <x:c r="AB47" s="38" t="str">
        <x:v>07/08/2023 fue fecha anunciada de entrada. Se conserva como fecha operativa provisional hasta localizar confirmación posterior.</x:v>
      </x:c>
      <x:c r="AC47" s="41" t="str">
        <x:v>https://menorcaaldia.com/articulo/actualidad/el-consorcio-de-residuos-de-menorca-refuerza-la-recogida-puerta-a-puerta-en-los-comercios</x:v>
      </x:c>
    </x:row>
    <x:row r="48" ht="30" customHeight="1">
      <x:c r="A48" s="56" t="n">
        <x:v>44713</x:v>
      </x:c>
      <x:c r="B48" s="37" t="n">
        <x:v>2022</x:v>
      </x:c>
      <x:c r="C48" s="37" t="n">
        <x:v>6</x:v>
      </x:c>
      <x:c r="D48" s="37" t="str">
        <x:v>Juny</x:v>
      </x:c>
      <x:c r="E48" s="37" t="str">
        <x:v>Es Mercadal</x:v>
      </x:c>
      <x:c r="F48" s="44" t="n">
        <x:v>55440</x:v>
      </x:c>
      <x:c r="G48" s="44" t="n">
        <x:v>50740</x:v>
      </x:c>
      <x:c r="H48" s="44" t="n">
        <x:v>26270</x:v>
      </x:c>
      <x:c r="I48" s="44" t="n">
        <x:v>7000</x:v>
      </x:c>
      <x:c r="J48" s="44" t="n">
        <x:v>469820</x:v>
      </x:c>
      <x:c r="K48" s="44" t="n">
        <x:f>IF(COUNTA(F48:I48)=0,"",SUM(F48:I48))</x:f>
        <x:v>139450</x:v>
      </x:c>
      <x:c r="L48" s="44" t="n">
        <x:f>IF(COUNTA(F48:J48)=0,"",SUM(F48:J48))</x:f>
        <x:v>609270</x:v>
      </x:c>
      <x:c r="M48" s="52" t="n">
        <x:f>IF(L48="","",K48/L48)</x:f>
        <x:v>0.2288804635055066</x:v>
      </x:c>
      <x:c r="N48" s="44" t="n">
        <x:v>165393</x:v>
      </x:c>
      <x:c r="O48" s="50" t="n">
        <x:v>1.2256303945489004</x:v>
      </x:c>
      <x:c r="P48" s="37" t="str">
        <x:v>NO</x:v>
      </x:c>
      <x:c r="Q48" s="37" t="n">
        <x:v>0</x:v>
      </x:c>
      <x:c r="R48" s="37" t="n">
        <x:v>0</x:v>
      </x:c>
      <x:c r="S48" s="37" t="n">
        <x:v>0</x:v>
      </x:c>
      <x:c r="T48" s="37" t="n">
        <x:v>0</x:v>
      </x:c>
      <x:c r="U48" s="37" t="n">
        <x:v>0</x:v>
      </x:c>
      <x:c r="V48" s="58" t="n">
        <x:v>0</x:v>
      </x:c>
      <x:c r="W48" s="37"/>
      <x:c r="X48" s="42" t="str">
        <x:v>https://www.cremenorca.org/documents/documents/12913doc1220230403021613.pdf</x:v>
      </x:c>
      <x:c r="Y48" s="40" t="str">
        <x:v>OBSERVADO</x:v>
      </x:c>
      <x:c r="Z48" s="37" t="n">
        <x:v>5</x:v>
      </x:c>
      <x:c r="AA48" s="40" t="str">
        <x:v>SÍ</x:v>
      </x:c>
      <x:c r="AB48" s="37" t="str">
        <x:v>Inicio efectivo 07/08/2023 confirmado retrospectivamente; agosto = transición.</x:v>
      </x:c>
      <x:c r="AC48" s="42" t="str">
        <x:v>https://www.menorca.info/menorca/local/2023/09/12/2010471/recogida-puerta-puerta-entra-mal-pie-mercadal-fornells.html</x:v>
      </x:c>
    </x:row>
    <x:row r="49" ht="30" customHeight="1">
      <x:c r="A49" s="55" t="n">
        <x:v>44713</x:v>
      </x:c>
      <x:c r="B49" s="38" t="n">
        <x:v>2022</x:v>
      </x:c>
      <x:c r="C49" s="38" t="n">
        <x:v>6</x:v>
      </x:c>
      <x:c r="D49" s="38" t="str">
        <x:v>Juny</x:v>
      </x:c>
      <x:c r="E49" s="38" t="str">
        <x:v>Alaior</x:v>
      </x:c>
      <x:c r="F49" s="43" t="n">
        <x:v>57600</x:v>
      </x:c>
      <x:c r="G49" s="43" t="n">
        <x:v>41020</x:v>
      </x:c>
      <x:c r="H49" s="43" t="n">
        <x:v>19410</x:v>
      </x:c>
      <x:c r="I49" s="43" t="n">
        <x:v>0</x:v>
      </x:c>
      <x:c r="J49" s="43" t="n">
        <x:v>520799.99999999994</x:v>
      </x:c>
      <x:c r="K49" s="43" t="n">
        <x:f>IF(COUNTA(F49:I49)=0,"",SUM(F49:I49))</x:f>
        <x:v>118030</x:v>
      </x:c>
      <x:c r="L49" s="43" t="n">
        <x:f>IF(COUNTA(F49:J49)=0,"",SUM(F49:J49))</x:f>
        <x:v>638830</x:v>
      </x:c>
      <x:c r="M49" s="51" t="n">
        <x:f>IF(L49="","",K49/L49)</x:f>
        <x:v>0.184759638714525</x:v>
      </x:c>
      <x:c r="N49" s="43" t="n">
        <x:v>165393</x:v>
      </x:c>
      <x:c r="O49" s="49" t="n">
        <x:v>1.2256303945489004</x:v>
      </x:c>
      <x:c r="P49" s="38" t="str">
        <x:v>NO</x:v>
      </x:c>
      <x:c r="Q49" s="38" t="n">
        <x:v>0</x:v>
      </x:c>
      <x:c r="R49" s="38" t="n">
        <x:v>0</x:v>
      </x:c>
      <x:c r="S49" s="38" t="n">
        <x:v>0</x:v>
      </x:c>
      <x:c r="T49" s="38" t="n">
        <x:v>0</x:v>
      </x:c>
      <x:c r="U49" s="38" t="n">
        <x:v>0</x:v>
      </x:c>
      <x:c r="V49" s="57" t="n">
        <x:v>0</x:v>
      </x:c>
      <x:c r="W49" s="38"/>
      <x:c r="X49" s="41" t="str">
        <x:v>https://www.cremenorca.org/documents/documents/12913doc1220230403021613.pdf</x:v>
      </x:c>
      <x:c r="Y49" s="39" t="str">
        <x:v>OBSERVADO</x:v>
      </x:c>
      <x:c r="Z49" s="38" t="n">
        <x:v>5</x:v>
      </x:c>
      <x:c r="AA49" s="39" t="str">
        <x:v>SÍ</x:v>
      </x:c>
      <x:c r="AB49" s="38" t="str">
        <x:v>Inicio anunciado tras Sant Llorenç (fiestas terminan 14/08). Agosto = transición; septiembre = primer mes completo conservador.</x:v>
      </x:c>
      <x:c r="AC49" s="41" t="str">
        <x:v>https://menorcaaldia.com/articulo/actualidad/el-consorcio-de-residuos-de-menorca-refuerza-la-recogida-puerta-a-puerta-en-los-comercios</x:v>
      </x:c>
    </x:row>
    <x:row r="50" ht="30" customHeight="1">
      <x:c r="A50" s="56" t="n">
        <x:v>44713</x:v>
      </x:c>
      <x:c r="B50" s="37" t="n">
        <x:v>2022</x:v>
      </x:c>
      <x:c r="C50" s="37" t="n">
        <x:v>6</x:v>
      </x:c>
      <x:c r="D50" s="37" t="str">
        <x:v>Juny</x:v>
      </x:c>
      <x:c r="E50" s="37" t="str">
        <x:v>Maó</x:v>
      </x:c>
      <x:c r="F50" s="44" t="n">
        <x:v>148190</x:v>
      </x:c>
      <x:c r="G50" s="44" t="n">
        <x:v>107510</x:v>
      </x:c>
      <x:c r="H50" s="44" t="n">
        <x:v>74120</x:v>
      </x:c>
      <x:c r="I50" s="44" t="n">
        <x:v>340</x:v>
      </x:c>
      <x:c r="J50" s="44" t="n">
        <x:v>1055400</x:v>
      </x:c>
      <x:c r="K50" s="44" t="n">
        <x:f>IF(COUNTA(F50:I50)=0,"",SUM(F50:I50))</x:f>
        <x:v>330160</x:v>
      </x:c>
      <x:c r="L50" s="44" t="n">
        <x:f>IF(COUNTA(F50:J50)=0,"",SUM(F50:J50))</x:f>
        <x:v>1385560</x:v>
      </x:c>
      <x:c r="M50" s="52" t="n">
        <x:f>IF(L50="","",K50/L50)</x:f>
        <x:v>0.23828632466295216</x:v>
      </x:c>
      <x:c r="N50" s="44" t="n">
        <x:v>165393</x:v>
      </x:c>
      <x:c r="O50" s="50" t="n">
        <x:v>1.2256303945489004</x:v>
      </x:c>
      <x:c r="P50" s="37" t="str">
        <x:v>NO</x:v>
      </x:c>
      <x:c r="Q50" s="37" t="n">
        <x:v>0</x:v>
      </x:c>
      <x:c r="R50" s="37" t="n">
        <x:v>0</x:v>
      </x:c>
      <x:c r="S50" s="37" t="n">
        <x:v>0</x:v>
      </x:c>
      <x:c r="T50" s="37" t="n">
        <x:v>0</x:v>
      </x:c>
      <x:c r="U50" s="37" t="n">
        <x:v>0</x:v>
      </x:c>
      <x:c r="V50" s="58" t="n">
        <x:v>0</x:v>
      </x:c>
      <x:c r="W50" s="37" t="n">
        <x:v>-17</x:v>
      </x:c>
      <x:c r="X50" s="42" t="str">
        <x:v>https://www.cremenorca.org/documents/documents/12913doc1220230403021613.pdf</x:v>
      </x:c>
      <x:c r="Y50" s="40" t="str">
        <x:v>OBSERVADO</x:v>
      </x:c>
      <x:c r="Z50" s="37" t="n">
        <x:v>5</x:v>
      </x:c>
      <x:c r="AA50" s="40" t="str">
        <x:v>SÍ</x:v>
      </x:c>
      <x:c r="AB50" s="37" t="str">
        <x:v>PaP domiciliario + comercial por zonas desde 13/11/2023; noviembre = transición.</x:v>
      </x:c>
      <x:c r="AC50" s="42" t="str">
        <x:v>https://www.residusmenorca.net/municipis/mao/</x:v>
      </x:c>
    </x:row>
    <x:row r="51" ht="30" customHeight="1">
      <x:c r="A51" s="55" t="n">
        <x:v>44713</x:v>
      </x:c>
      <x:c r="B51" s="38" t="n">
        <x:v>2022</x:v>
      </x:c>
      <x:c r="C51" s="38" t="n">
        <x:v>6</x:v>
      </x:c>
      <x:c r="D51" s="38" t="str">
        <x:v>Juny</x:v>
      </x:c>
      <x:c r="E51" s="38" t="str">
        <x:v>Es Castell</x:v>
      </x:c>
      <x:c r="F51" s="43" t="n">
        <x:v>19470</x:v>
      </x:c>
      <x:c r="G51" s="43" t="n">
        <x:v>23250</x:v>
      </x:c>
      <x:c r="H51" s="43" t="n">
        <x:v>17990</x:v>
      </x:c>
      <x:c r="I51" s="43" t="n">
        <x:v>0</x:v>
      </x:c>
      <x:c r="J51" s="43" t="n">
        <x:v>221060</x:v>
      </x:c>
      <x:c r="K51" s="43" t="n">
        <x:f>IF(COUNTA(F51:I51)=0,"",SUM(F51:I51))</x:f>
        <x:v>60710</x:v>
      </x:c>
      <x:c r="L51" s="43" t="n">
        <x:f>IF(COUNTA(F51:J51)=0,"",SUM(F51:J51))</x:f>
        <x:v>281770</x:v>
      </x:c>
      <x:c r="M51" s="51" t="n">
        <x:f>IF(L51="","",K51/L51)</x:f>
        <x:v>0.21545941725520815</x:v>
      </x:c>
      <x:c r="N51" s="43" t="n">
        <x:v>165393</x:v>
      </x:c>
      <x:c r="O51" s="49" t="n">
        <x:v>1.2256303945489004</x:v>
      </x:c>
      <x:c r="P51" s="38" t="str">
        <x:v>NO</x:v>
      </x:c>
      <x:c r="Q51" s="38" t="n">
        <x:v>0</x:v>
      </x:c>
      <x:c r="R51" s="38" t="n">
        <x:v>0</x:v>
      </x:c>
      <x:c r="S51" s="38" t="n">
        <x:v>0</x:v>
      </x:c>
      <x:c r="T51" s="38" t="n">
        <x:v>0</x:v>
      </x:c>
      <x:c r="U51" s="38" t="n">
        <x:v>0</x:v>
      </x:c>
      <x:c r="V51" s="57" t="n">
        <x:v>0</x:v>
      </x:c>
      <x:c r="W51" s="38" t="n">
        <x:v>-18</x:v>
      </x:c>
      <x:c r="X51" s="41" t="str">
        <x:v>https://www.cremenorca.org/documents/documents/12913doc1220230403021613.pdf</x:v>
      </x:c>
      <x:c r="Y51" s="39" t="str">
        <x:v>OBSERVADO</x:v>
      </x:c>
      <x:c r="Z51" s="38" t="n">
        <x:v>5</x:v>
      </x:c>
      <x:c r="AA51" s="39" t="str">
        <x:v>SÍ</x:v>
      </x:c>
      <x:c r="AB51" s="38" t="str">
        <x:v>Fase inicial 18/19-12-2023 según fuente; diciembre = transición, enero 2024 = primer mes completo de la zona inicial.</x:v>
      </x:c>
      <x:c r="AC51" s="41" t="str">
        <x:v>https://www.cremenorca.org/documents/documents/13808doc1220241204122124.pdf</x:v>
      </x:c>
    </x:row>
    <x:row r="52" ht="30" customHeight="1">
      <x:c r="A52" s="56" t="n">
        <x:v>44713</x:v>
      </x:c>
      <x:c r="B52" s="37" t="n">
        <x:v>2022</x:v>
      </x:c>
      <x:c r="C52" s="37" t="n">
        <x:v>6</x:v>
      </x:c>
      <x:c r="D52" s="37" t="str">
        <x:v>Juny</x:v>
      </x:c>
      <x:c r="E52" s="37" t="str">
        <x:v>Sant Lluís</x:v>
      </x:c>
      <x:c r="F52" s="44" t="n">
        <x:v>64300</x:v>
      </x:c>
      <x:c r="G52" s="44" t="n">
        <x:v>55600</x:v>
      </x:c>
      <x:c r="H52" s="44" t="n">
        <x:v>28470</x:v>
      </x:c>
      <x:c r="I52" s="44" t="n">
        <x:v>9120</x:v>
      </x:c>
      <x:c r="J52" s="44" t="n">
        <x:v>470620</x:v>
      </x:c>
      <x:c r="K52" s="44" t="n">
        <x:f>IF(COUNTA(F52:I52)=0,"",SUM(F52:I52))</x:f>
        <x:v>157490</x:v>
      </x:c>
      <x:c r="L52" s="44" t="n">
        <x:f>IF(COUNTA(F52:J52)=0,"",SUM(F52:J52))</x:f>
        <x:v>628110</x:v>
      </x:c>
      <x:c r="M52" s="52" t="n">
        <x:f>IF(L52="","",K52/L52)</x:f>
        <x:v>0.2507363359921033</x:v>
      </x:c>
      <x:c r="N52" s="44" t="n">
        <x:v>165393</x:v>
      </x:c>
      <x:c r="O52" s="50" t="n">
        <x:v>1.2256303945489004</x:v>
      </x:c>
      <x:c r="P52" s="37" t="str">
        <x:v>NO</x:v>
      </x:c>
      <x:c r="Q52" s="37" t="n">
        <x:v>0</x:v>
      </x:c>
      <x:c r="R52" s="37" t="n">
        <x:v>0</x:v>
      </x:c>
      <x:c r="S52" s="37" t="n">
        <x:v>0</x:v>
      </x:c>
      <x:c r="T52" s="37" t="n">
        <x:v>0</x:v>
      </x:c>
      <x:c r="U52" s="37" t="n">
        <x:v>0</x:v>
      </x:c>
      <x:c r="V52" s="58" t="n">
        <x:v>0</x:v>
      </x:c>
      <x:c r="W52" s="37"/>
      <x:c r="X52" s="42" t="str">
        <x:v>https://www.cremenorca.org/documents/documents/12913doc1220230403021613.pdf</x:v>
      </x:c>
      <x:c r="Y52" s="40" t="str">
        <x:v>OBSERVADO</x:v>
      </x:c>
      <x:c r="Z52" s="37" t="n">
        <x:v>5</x:v>
      </x:c>
      <x:c r="AA52" s="40" t="str">
        <x:v>SÍ</x:v>
      </x:c>
      <x:c r="AB52" s="37" t="str">
        <x:v>Operativo durante junio; día exacto no verificado. Junio = transición conservadora; julio = primer mes completo.</x:v>
      </x:c>
      <x:c r="AC52" s="42" t="str">
        <x:v>https://menorcaaldia.com/articulo/actualidad/el-consorcio-de-residuos-de-menorca-refuerza-la-recogida-puerta-a-puerta-en-los-comercios</x:v>
      </x:c>
    </x:row>
    <x:row r="53" ht="30" customHeight="1">
      <x:c r="A53" s="55" t="n">
        <x:v>44743</x:v>
      </x:c>
      <x:c r="B53" s="38" t="n">
        <x:v>2022</x:v>
      </x:c>
      <x:c r="C53" s="38" t="n">
        <x:v>7</x:v>
      </x:c>
      <x:c r="D53" s="38" t="str">
        <x:v>Juliol</x:v>
      </x:c>
      <x:c r="E53" s="38" t="str">
        <x:v>Ciutadella</x:v>
      </x:c>
      <x:c r="F53" s="43" t="n">
        <x:v>185410</x:v>
      </x:c>
      <x:c r="G53" s="43" t="n">
        <x:v>151860</x:v>
      </x:c>
      <x:c r="H53" s="43" t="n">
        <x:v>99580</x:v>
      </x:c>
      <x:c r="I53" s="43" t="n">
        <x:v>0</x:v>
      </x:c>
      <x:c r="J53" s="43" t="n">
        <x:v>2135620</x:v>
      </x:c>
      <x:c r="K53" s="43" t="n">
        <x:f>IF(COUNTA(F53:I53)=0,"",SUM(F53:I53))</x:f>
        <x:v>436850</x:v>
      </x:c>
      <x:c r="L53" s="43" t="n">
        <x:f>IF(COUNTA(F53:J53)=0,"",SUM(F53:J53))</x:f>
        <x:v>2572470</x:v>
      </x:c>
      <x:c r="M53" s="51" t="n">
        <x:f>IF(L53="","",K53/L53)</x:f>
        <x:v>0.1698173350903995</x:v>
      </x:c>
      <x:c r="N53" s="43" t="n">
        <x:v>196027</x:v>
      </x:c>
      <x:c r="O53" s="49" t="n">
        <x:v>1.4526409784708985</x:v>
      </x:c>
      <x:c r="P53" s="38" t="str">
        <x:v>NO</x:v>
      </x:c>
      <x:c r="Q53" s="38" t="n">
        <x:v>0</x:v>
      </x:c>
      <x:c r="R53" s="38" t="n">
        <x:v>0</x:v>
      </x:c>
      <x:c r="S53" s="38" t="n">
        <x:v>0</x:v>
      </x:c>
      <x:c r="T53" s="38" t="n">
        <x:v>0</x:v>
      </x:c>
      <x:c r="U53" s="38" t="n">
        <x:v>0</x:v>
      </x:c>
      <x:c r="V53" s="57" t="n">
        <x:v>0</x:v>
      </x:c>
      <x:c r="W53" s="38"/>
      <x:c r="X53" s="41" t="str">
        <x:v>https://www.cremenorca.org/documents/documents/12913doc1220230403021613.pdf</x:v>
      </x:c>
      <x:c r="Y53" s="39" t="str">
        <x:v>OBSERVADO</x:v>
      </x:c>
      <x:c r="Z53" s="38" t="n">
        <x:v>5</x:v>
      </x:c>
      <x:c r="AA53" s="39" t="str">
        <x:v>SÍ</x:v>
      </x:c>
      <x:c r="AB53" s="38" t="str">
        <x:v>Inicio 01/06/2023 reportado explícitamente; junio se considera primer mes tratado.</x:v>
      </x:c>
      <x:c r="AC53" s="41" t="str">
        <x:v>https://www.menorca.info/menorca/local/2023/07/12/1974711/comerciantes-ciutadella-estallan-contra-puerta-puerta-hay-basura-todas-horas.html</x:v>
      </x:c>
    </x:row>
    <x:row r="54" ht="30" customHeight="1">
      <x:c r="A54" s="56" t="n">
        <x:v>44743</x:v>
      </x:c>
      <x:c r="B54" s="37" t="n">
        <x:v>2022</x:v>
      </x:c>
      <x:c r="C54" s="37" t="n">
        <x:v>7</x:v>
      </x:c>
      <x:c r="D54" s="37" t="str">
        <x:v>Juliol</x:v>
      </x:c>
      <x:c r="E54" s="37" t="str">
        <x:v>Ferreries</x:v>
      </x:c>
      <x:c r="F54" s="44" t="n">
        <x:v>22900</x:v>
      </x:c>
      <x:c r="G54" s="44" t="n">
        <x:v>13870</x:v>
      </x:c>
      <x:c r="H54" s="44" t="n">
        <x:v>15960</x:v>
      </x:c>
      <x:c r="I54" s="44" t="n">
        <x:v>0</x:v>
      </x:c>
      <x:c r="J54" s="44" t="n">
        <x:v>200860</x:v>
      </x:c>
      <x:c r="K54" s="44" t="n">
        <x:f>IF(COUNTA(F54:I54)=0,"",SUM(F54:I54))</x:f>
        <x:v>52730</x:v>
      </x:c>
      <x:c r="L54" s="44" t="n">
        <x:f>IF(COUNTA(F54:J54)=0,"",SUM(F54:J54))</x:f>
        <x:v>253590</x:v>
      </x:c>
      <x:c r="M54" s="52" t="n">
        <x:f>IF(L54="","",K54/L54)</x:f>
        <x:v>0.20793406680074136</x:v>
      </x:c>
      <x:c r="N54" s="44" t="n">
        <x:v>196027</x:v>
      </x:c>
      <x:c r="O54" s="50" t="n">
        <x:v>1.4526409784708985</x:v>
      </x:c>
      <x:c r="P54" s="37" t="str">
        <x:v>NO</x:v>
      </x:c>
      <x:c r="Q54" s="37" t="n">
        <x:v>0</x:v>
      </x:c>
      <x:c r="R54" s="37" t="n">
        <x:v>0</x:v>
      </x:c>
      <x:c r="S54" s="37" t="n">
        <x:v>0</x:v>
      </x:c>
      <x:c r="T54" s="37" t="n">
        <x:v>0</x:v>
      </x:c>
      <x:c r="U54" s="37" t="n">
        <x:v>0</x:v>
      </x:c>
      <x:c r="V54" s="58" t="n">
        <x:v>0</x:v>
      </x:c>
      <x:c r="W54" s="37"/>
      <x:c r="X54" s="42" t="str">
        <x:v>https://www.cremenorca.org/documents/documents/12913doc1220230403021613.pdf</x:v>
      </x:c>
      <x:c r="Y54" s="40" t="str">
        <x:v>OBSERVADO</x:v>
      </x:c>
      <x:c r="Z54" s="37" t="n">
        <x:v>5</x:v>
      </x:c>
      <x:c r="AA54" s="40" t="str">
        <x:v>SÍ</x:v>
      </x:c>
      <x:c r="AB54" s="37" t="str">
        <x:v>Inicio efectivo 15/05/2023 confirmado al día siguiente; primer mes completo: junio.</x:v>
      </x:c>
      <x:c r="AC54" s="42" t="str">
        <x:v>https://www.menorca.info/menorca/local/2023/05/16/1937517/recogida-residuos-puerta-puerta-empieza-solo-negocios-ferreries-dudas.html</x:v>
      </x:c>
    </x:row>
    <x:row r="55" ht="30" customHeight="1">
      <x:c r="A55" s="55" t="n">
        <x:v>44743</x:v>
      </x:c>
      <x:c r="B55" s="38" t="n">
        <x:v>2022</x:v>
      </x:c>
      <x:c r="C55" s="38" t="n">
        <x:v>7</x:v>
      </x:c>
      <x:c r="D55" s="38" t="str">
        <x:v>Juliol</x:v>
      </x:c>
      <x:c r="E55" s="38" t="str">
        <x:v>Es Migjorn Gran</x:v>
      </x:c>
      <x:c r="F55" s="43" t="n">
        <x:v>4010</x:v>
      </x:c>
      <x:c r="G55" s="43" t="n">
        <x:v>10820</x:v>
      </x:c>
      <x:c r="H55" s="43" t="n">
        <x:v>14780</x:v>
      </x:c>
      <x:c r="I55" s="43" t="n">
        <x:v>0</x:v>
      </x:c>
      <x:c r="J55" s="43" t="n">
        <x:v>164740</x:v>
      </x:c>
      <x:c r="K55" s="43" t="n">
        <x:f>IF(COUNTA(F55:I55)=0,"",SUM(F55:I55))</x:f>
        <x:v>29610</x:v>
      </x:c>
      <x:c r="L55" s="43" t="n">
        <x:f>IF(COUNTA(F55:J55)=0,"",SUM(F55:J55))</x:f>
        <x:v>194350</x:v>
      </x:c>
      <x:c r="M55" s="51" t="n">
        <x:f>IF(L55="","",K55/L55)</x:f>
        <x:v>0.15235400051453563</x:v>
      </x:c>
      <x:c r="N55" s="43" t="n">
        <x:v>196027</x:v>
      </x:c>
      <x:c r="O55" s="49" t="n">
        <x:v>1.4526409784708985</x:v>
      </x:c>
      <x:c r="P55" s="38" t="str">
        <x:v>NO</x:v>
      </x:c>
      <x:c r="Q55" s="38" t="n">
        <x:v>0</x:v>
      </x:c>
      <x:c r="R55" s="38" t="n">
        <x:v>0</x:v>
      </x:c>
      <x:c r="S55" s="38" t="n">
        <x:v>0</x:v>
      </x:c>
      <x:c r="T55" s="38" t="n">
        <x:v>0</x:v>
      </x:c>
      <x:c r="U55" s="38" t="n">
        <x:v>0</x:v>
      </x:c>
      <x:c r="V55" s="57" t="n">
        <x:v>0</x:v>
      </x:c>
      <x:c r="W55" s="38"/>
      <x:c r="X55" s="41" t="str">
        <x:v>https://www.cremenorca.org/documents/documents/12913doc1220230403021613.pdf</x:v>
      </x:c>
      <x:c r="Y55" s="39" t="str">
        <x:v>OBSERVADO</x:v>
      </x:c>
      <x:c r="Z55" s="38" t="n">
        <x:v>5</x:v>
      </x:c>
      <x:c r="AA55" s="39" t="str">
        <x:v>SÍ</x:v>
      </x:c>
      <x:c r="AB55" s="38" t="str">
        <x:v>07/08/2023 fue fecha anunciada de entrada. Se conserva como fecha operativa provisional hasta localizar confirmación posterior.</x:v>
      </x:c>
      <x:c r="AC55" s="41" t="str">
        <x:v>https://menorcaaldia.com/articulo/actualidad/el-consorcio-de-residuos-de-menorca-refuerza-la-recogida-puerta-a-puerta-en-los-comercios</x:v>
      </x:c>
    </x:row>
    <x:row r="56" ht="30" customHeight="1">
      <x:c r="A56" s="56" t="n">
        <x:v>44743</x:v>
      </x:c>
      <x:c r="B56" s="37" t="n">
        <x:v>2022</x:v>
      </x:c>
      <x:c r="C56" s="37" t="n">
        <x:v>7</x:v>
      </x:c>
      <x:c r="D56" s="37" t="str">
        <x:v>Juliol</x:v>
      </x:c>
      <x:c r="E56" s="37" t="str">
        <x:v>Es Mercadal</x:v>
      </x:c>
      <x:c r="F56" s="44" t="n">
        <x:v>65800</x:v>
      </x:c>
      <x:c r="G56" s="44" t="n">
        <x:v>112550</x:v>
      </x:c>
      <x:c r="H56" s="44" t="n">
        <x:v>31680</x:v>
      </x:c>
      <x:c r="I56" s="44" t="n">
        <x:v>21340</x:v>
      </x:c>
      <x:c r="J56" s="44" t="n">
        <x:v>610660</x:v>
      </x:c>
      <x:c r="K56" s="44" t="n">
        <x:f>IF(COUNTA(F56:I56)=0,"",SUM(F56:I56))</x:f>
        <x:v>231370</x:v>
      </x:c>
      <x:c r="L56" s="44" t="n">
        <x:f>IF(COUNTA(F56:J56)=0,"",SUM(F56:J56))</x:f>
        <x:v>842030</x:v>
      </x:c>
      <x:c r="M56" s="52" t="n">
        <x:f>IF(L56="","",K56/L56)</x:f>
        <x:v>0.2747764331437122</x:v>
      </x:c>
      <x:c r="N56" s="44" t="n">
        <x:v>196027</x:v>
      </x:c>
      <x:c r="O56" s="50" t="n">
        <x:v>1.4526409784708985</x:v>
      </x:c>
      <x:c r="P56" s="37" t="str">
        <x:v>NO</x:v>
      </x:c>
      <x:c r="Q56" s="37" t="n">
        <x:v>0</x:v>
      </x:c>
      <x:c r="R56" s="37" t="n">
        <x:v>0</x:v>
      </x:c>
      <x:c r="S56" s="37" t="n">
        <x:v>0</x:v>
      </x:c>
      <x:c r="T56" s="37" t="n">
        <x:v>0</x:v>
      </x:c>
      <x:c r="U56" s="37" t="n">
        <x:v>0</x:v>
      </x:c>
      <x:c r="V56" s="58" t="n">
        <x:v>0</x:v>
      </x:c>
      <x:c r="W56" s="37"/>
      <x:c r="X56" s="42" t="str">
        <x:v>https://www.cremenorca.org/documents/documents/12913doc1220230403021613.pdf</x:v>
      </x:c>
      <x:c r="Y56" s="40" t="str">
        <x:v>OBSERVADO</x:v>
      </x:c>
      <x:c r="Z56" s="37" t="n">
        <x:v>5</x:v>
      </x:c>
      <x:c r="AA56" s="40" t="str">
        <x:v>SÍ</x:v>
      </x:c>
      <x:c r="AB56" s="37" t="str">
        <x:v>Inicio efectivo 07/08/2023 confirmado retrospectivamente; agosto = transición.</x:v>
      </x:c>
      <x:c r="AC56" s="42" t="str">
        <x:v>https://www.menorca.info/menorca/local/2023/09/12/2010471/recogida-puerta-puerta-entra-mal-pie-mercadal-fornells.html</x:v>
      </x:c>
    </x:row>
    <x:row r="57" ht="30" customHeight="1">
      <x:c r="A57" s="55" t="n">
        <x:v>44743</x:v>
      </x:c>
      <x:c r="B57" s="38" t="n">
        <x:v>2022</x:v>
      </x:c>
      <x:c r="C57" s="38" t="n">
        <x:v>7</x:v>
      </x:c>
      <x:c r="D57" s="38" t="str">
        <x:v>Juliol</x:v>
      </x:c>
      <x:c r="E57" s="38" t="str">
        <x:v>Alaior</x:v>
      </x:c>
      <x:c r="F57" s="43" t="n">
        <x:v>70860</x:v>
      </x:c>
      <x:c r="G57" s="43" t="n">
        <x:v>35250</x:v>
      </x:c>
      <x:c r="H57" s="43" t="n">
        <x:v>31480</x:v>
      </x:c>
      <x:c r="I57" s="43" t="n">
        <x:v>0</x:v>
      </x:c>
      <x:c r="J57" s="43" t="n">
        <x:v>606800</x:v>
      </x:c>
      <x:c r="K57" s="43" t="n">
        <x:f>IF(COUNTA(F57:I57)=0,"",SUM(F57:I57))</x:f>
        <x:v>137590</x:v>
      </x:c>
      <x:c r="L57" s="43" t="n">
        <x:f>IF(COUNTA(F57:J57)=0,"",SUM(F57:J57))</x:f>
        <x:v>744390</x:v>
      </x:c>
      <x:c r="M57" s="51" t="n">
        <x:f>IF(L57="","",K57/L57)</x:f>
        <x:v>0.18483590590953666</x:v>
      </x:c>
      <x:c r="N57" s="43" t="n">
        <x:v>196027</x:v>
      </x:c>
      <x:c r="O57" s="49" t="n">
        <x:v>1.4526409784708985</x:v>
      </x:c>
      <x:c r="P57" s="38" t="str">
        <x:v>NO</x:v>
      </x:c>
      <x:c r="Q57" s="38" t="n">
        <x:v>0</x:v>
      </x:c>
      <x:c r="R57" s="38" t="n">
        <x:v>0</x:v>
      </x:c>
      <x:c r="S57" s="38" t="n">
        <x:v>0</x:v>
      </x:c>
      <x:c r="T57" s="38" t="n">
        <x:v>0</x:v>
      </x:c>
      <x:c r="U57" s="38" t="n">
        <x:v>0</x:v>
      </x:c>
      <x:c r="V57" s="57" t="n">
        <x:v>0</x:v>
      </x:c>
      <x:c r="W57" s="38"/>
      <x:c r="X57" s="41" t="str">
        <x:v>https://www.cremenorca.org/documents/documents/12913doc1220230403021613.pdf</x:v>
      </x:c>
      <x:c r="Y57" s="39" t="str">
        <x:v>OBSERVADO</x:v>
      </x:c>
      <x:c r="Z57" s="38" t="n">
        <x:v>5</x:v>
      </x:c>
      <x:c r="AA57" s="39" t="str">
        <x:v>SÍ</x:v>
      </x:c>
      <x:c r="AB57" s="38" t="str">
        <x:v>Inicio anunciado tras Sant Llorenç (fiestas terminan 14/08). Agosto = transición; septiembre = primer mes completo conservador.</x:v>
      </x:c>
      <x:c r="AC57" s="41" t="str">
        <x:v>https://menorcaaldia.com/articulo/actualidad/el-consorcio-de-residuos-de-menorca-refuerza-la-recogida-puerta-a-puerta-en-los-comercios</x:v>
      </x:c>
    </x:row>
    <x:row r="58" ht="30" customHeight="1">
      <x:c r="A58" s="56" t="n">
        <x:v>44743</x:v>
      </x:c>
      <x:c r="B58" s="37" t="n">
        <x:v>2022</x:v>
      </x:c>
      <x:c r="C58" s="37" t="n">
        <x:v>7</x:v>
      </x:c>
      <x:c r="D58" s="37" t="str">
        <x:v>Juliol</x:v>
      </x:c>
      <x:c r="E58" s="37" t="str">
        <x:v>Maó</x:v>
      </x:c>
      <x:c r="F58" s="44" t="n">
        <x:v>149540</x:v>
      </x:c>
      <x:c r="G58" s="44" t="n">
        <x:v>90130</x:v>
      </x:c>
      <x:c r="H58" s="44" t="n">
        <x:v>76590</x:v>
      </x:c>
      <x:c r="I58" s="44" t="n">
        <x:v>300</x:v>
      </x:c>
      <x:c r="J58" s="44" t="n">
        <x:v>1183820</x:v>
      </x:c>
      <x:c r="K58" s="44" t="n">
        <x:f>IF(COUNTA(F58:I58)=0,"",SUM(F58:I58))</x:f>
        <x:v>316560</x:v>
      </x:c>
      <x:c r="L58" s="44" t="n">
        <x:f>IF(COUNTA(F58:J58)=0,"",SUM(F58:J58))</x:f>
        <x:v>1500380</x:v>
      </x:c>
      <x:c r="M58" s="52" t="n">
        <x:f>IF(L58="","",K58/L58)</x:f>
        <x:v>0.21098655007398126</x:v>
      </x:c>
      <x:c r="N58" s="44" t="n">
        <x:v>196027</x:v>
      </x:c>
      <x:c r="O58" s="50" t="n">
        <x:v>1.4526409784708985</x:v>
      </x:c>
      <x:c r="P58" s="37" t="str">
        <x:v>NO</x:v>
      </x:c>
      <x:c r="Q58" s="37" t="n">
        <x:v>0</x:v>
      </x:c>
      <x:c r="R58" s="37" t="n">
        <x:v>0</x:v>
      </x:c>
      <x:c r="S58" s="37" t="n">
        <x:v>0</x:v>
      </x:c>
      <x:c r="T58" s="37" t="n">
        <x:v>0</x:v>
      </x:c>
      <x:c r="U58" s="37" t="n">
        <x:v>0</x:v>
      </x:c>
      <x:c r="V58" s="58" t="n">
        <x:v>0</x:v>
      </x:c>
      <x:c r="W58" s="37" t="n">
        <x:v>-16</x:v>
      </x:c>
      <x:c r="X58" s="42" t="str">
        <x:v>https://www.cremenorca.org/documents/documents/12913doc1220230403021613.pdf</x:v>
      </x:c>
      <x:c r="Y58" s="40" t="str">
        <x:v>OBSERVADO</x:v>
      </x:c>
      <x:c r="Z58" s="37" t="n">
        <x:v>5</x:v>
      </x:c>
      <x:c r="AA58" s="40" t="str">
        <x:v>SÍ</x:v>
      </x:c>
      <x:c r="AB58" s="37" t="str">
        <x:v>PaP domiciliario + comercial por zonas desde 13/11/2023; noviembre = transición.</x:v>
      </x:c>
      <x:c r="AC58" s="42" t="str">
        <x:v>https://www.residusmenorca.net/municipis/mao/</x:v>
      </x:c>
    </x:row>
    <x:row r="59" ht="30" customHeight="1">
      <x:c r="A59" s="55" t="n">
        <x:v>44743</x:v>
      </x:c>
      <x:c r="B59" s="38" t="n">
        <x:v>2022</x:v>
      </x:c>
      <x:c r="C59" s="38" t="n">
        <x:v>7</x:v>
      </x:c>
      <x:c r="D59" s="38" t="str">
        <x:v>Juliol</x:v>
      </x:c>
      <x:c r="E59" s="38" t="str">
        <x:v>Es Castell</x:v>
      </x:c>
      <x:c r="F59" s="43" t="n">
        <x:v>32680</x:v>
      </x:c>
      <x:c r="G59" s="43" t="n">
        <x:v>19590</x:v>
      </x:c>
      <x:c r="H59" s="43" t="n">
        <x:v>16810</x:v>
      </x:c>
      <x:c r="I59" s="43" t="n">
        <x:v>0</x:v>
      </x:c>
      <x:c r="J59" s="43" t="n">
        <x:v>259360</x:v>
      </x:c>
      <x:c r="K59" s="43" t="n">
        <x:f>IF(COUNTA(F59:I59)=0,"",SUM(F59:I59))</x:f>
        <x:v>69080</x:v>
      </x:c>
      <x:c r="L59" s="43" t="n">
        <x:f>IF(COUNTA(F59:J59)=0,"",SUM(F59:J59))</x:f>
        <x:v>328440</x:v>
      </x:c>
      <x:c r="M59" s="51" t="n">
        <x:f>IF(L59="","",K59/L59)</x:f>
        <x:v>0.2103276093045914</x:v>
      </x:c>
      <x:c r="N59" s="43" t="n">
        <x:v>196027</x:v>
      </x:c>
      <x:c r="O59" s="49" t="n">
        <x:v>1.4526409784708985</x:v>
      </x:c>
      <x:c r="P59" s="38" t="str">
        <x:v>NO</x:v>
      </x:c>
      <x:c r="Q59" s="38" t="n">
        <x:v>0</x:v>
      </x:c>
      <x:c r="R59" s="38" t="n">
        <x:v>0</x:v>
      </x:c>
      <x:c r="S59" s="38" t="n">
        <x:v>0</x:v>
      </x:c>
      <x:c r="T59" s="38" t="n">
        <x:v>0</x:v>
      </x:c>
      <x:c r="U59" s="38" t="n">
        <x:v>0</x:v>
      </x:c>
      <x:c r="V59" s="57" t="n">
        <x:v>0</x:v>
      </x:c>
      <x:c r="W59" s="38" t="n">
        <x:v>-17</x:v>
      </x:c>
      <x:c r="X59" s="41" t="str">
        <x:v>https://www.cremenorca.org/documents/documents/12913doc1220230403021613.pdf</x:v>
      </x:c>
      <x:c r="Y59" s="39" t="str">
        <x:v>OBSERVADO</x:v>
      </x:c>
      <x:c r="Z59" s="38" t="n">
        <x:v>5</x:v>
      </x:c>
      <x:c r="AA59" s="39" t="str">
        <x:v>SÍ</x:v>
      </x:c>
      <x:c r="AB59" s="38" t="str">
        <x:v>Fase inicial 18/19-12-2023 según fuente; diciembre = transición, enero 2024 = primer mes completo de la zona inicial.</x:v>
      </x:c>
      <x:c r="AC59" s="41" t="str">
        <x:v>https://www.cremenorca.org/documents/documents/13808doc1220241204122124.pdf</x:v>
      </x:c>
    </x:row>
    <x:row r="60" ht="30" customHeight="1">
      <x:c r="A60" s="56" t="n">
        <x:v>44743</x:v>
      </x:c>
      <x:c r="B60" s="37" t="n">
        <x:v>2022</x:v>
      </x:c>
      <x:c r="C60" s="37" t="n">
        <x:v>7</x:v>
      </x:c>
      <x:c r="D60" s="37" t="str">
        <x:v>Juliol</x:v>
      </x:c>
      <x:c r="E60" s="37" t="str">
        <x:v>Sant Lluís</x:v>
      </x:c>
      <x:c r="F60" s="44" t="n">
        <x:v>50010</x:v>
      </x:c>
      <x:c r="G60" s="44" t="n">
        <x:v>60610</x:v>
      </x:c>
      <x:c r="H60" s="44" t="n">
        <x:v>40220</x:v>
      </x:c>
      <x:c r="I60" s="44" t="n">
        <x:v>15240</x:v>
      </x:c>
      <x:c r="J60" s="44" t="n">
        <x:v>569480</x:v>
      </x:c>
      <x:c r="K60" s="44" t="n">
        <x:f>IF(COUNTA(F60:I60)=0,"",SUM(F60:I60))</x:f>
        <x:v>166080</x:v>
      </x:c>
      <x:c r="L60" s="44" t="n">
        <x:f>IF(COUNTA(F60:J60)=0,"",SUM(F60:J60))</x:f>
        <x:v>735560</x:v>
      </x:c>
      <x:c r="M60" s="52" t="n">
        <x:f>IF(L60="","",K60/L60)</x:f>
        <x:v>0.22578715536462016</x:v>
      </x:c>
      <x:c r="N60" s="44" t="n">
        <x:v>196027</x:v>
      </x:c>
      <x:c r="O60" s="50" t="n">
        <x:v>1.4526409784708985</x:v>
      </x:c>
      <x:c r="P60" s="37" t="str">
        <x:v>NO</x:v>
      </x:c>
      <x:c r="Q60" s="37" t="n">
        <x:v>0</x:v>
      </x:c>
      <x:c r="R60" s="37" t="n">
        <x:v>0</x:v>
      </x:c>
      <x:c r="S60" s="37" t="n">
        <x:v>0</x:v>
      </x:c>
      <x:c r="T60" s="37" t="n">
        <x:v>0</x:v>
      </x:c>
      <x:c r="U60" s="37" t="n">
        <x:v>0</x:v>
      </x:c>
      <x:c r="V60" s="58" t="n">
        <x:v>0</x:v>
      </x:c>
      <x:c r="W60" s="37"/>
      <x:c r="X60" s="42" t="str">
        <x:v>https://www.cremenorca.org/documents/documents/12913doc1220230403021613.pdf</x:v>
      </x:c>
      <x:c r="Y60" s="40" t="str">
        <x:v>OBSERVADO</x:v>
      </x:c>
      <x:c r="Z60" s="37" t="n">
        <x:v>5</x:v>
      </x:c>
      <x:c r="AA60" s="40" t="str">
        <x:v>SÍ</x:v>
      </x:c>
      <x:c r="AB60" s="37" t="str">
        <x:v>Operativo durante junio; día exacto no verificado. Junio = transición conservadora; julio = primer mes completo.</x:v>
      </x:c>
      <x:c r="AC60" s="42" t="str">
        <x:v>https://menorcaaldia.com/articulo/actualidad/el-consorcio-de-residuos-de-menorca-refuerza-la-recogida-puerta-a-puerta-en-los-comercios</x:v>
      </x:c>
    </x:row>
    <x:row r="61" ht="30" customHeight="1">
      <x:c r="A61" s="55" t="n">
        <x:v>44774</x:v>
      </x:c>
      <x:c r="B61" s="38" t="n">
        <x:v>2022</x:v>
      </x:c>
      <x:c r="C61" s="38" t="n">
        <x:v>8</x:v>
      </x:c>
      <x:c r="D61" s="38" t="str">
        <x:v>Agost</x:v>
      </x:c>
      <x:c r="E61" s="38" t="str">
        <x:v>Ciutadella</x:v>
      </x:c>
      <x:c r="F61" s="43" t="n">
        <x:v>86250</x:v>
      </x:c>
      <x:c r="G61" s="43" t="n">
        <x:v>192630</x:v>
      </x:c>
      <x:c r="H61" s="43" t="n">
        <x:v>121790</x:v>
      </x:c>
      <x:c r="I61" s="43" t="n">
        <x:v>0</x:v>
      </x:c>
      <x:c r="J61" s="43" t="n">
        <x:v>2344600</x:v>
      </x:c>
      <x:c r="K61" s="43" t="n">
        <x:f>IF(COUNTA(F61:I61)=0,"",SUM(F61:I61))</x:f>
        <x:v>400670</x:v>
      </x:c>
      <x:c r="L61" s="43" t="n">
        <x:f>IF(COUNTA(F61:J61)=0,"",SUM(F61:J61))</x:f>
        <x:v>2745270</x:v>
      </x:c>
      <x:c r="M61" s="51" t="n">
        <x:f>IF(L61="","",K61/L61)</x:f>
        <x:v>0.14594921446706516</x:v>
      </x:c>
      <x:c r="N61" s="43" t="n">
        <x:v>213795</x:v>
      </x:c>
      <x:c r="O61" s="49" t="n">
        <x:v>1.584309192061225</x:v>
      </x:c>
      <x:c r="P61" s="38" t="str">
        <x:v>NO</x:v>
      </x:c>
      <x:c r="Q61" s="38" t="n">
        <x:v>0</x:v>
      </x:c>
      <x:c r="R61" s="38" t="n">
        <x:v>0</x:v>
      </x:c>
      <x:c r="S61" s="38" t="n">
        <x:v>0</x:v>
      </x:c>
      <x:c r="T61" s="38" t="n">
        <x:v>0</x:v>
      </x:c>
      <x:c r="U61" s="38" t="n">
        <x:v>0</x:v>
      </x:c>
      <x:c r="V61" s="57" t="n">
        <x:v>0</x:v>
      </x:c>
      <x:c r="W61" s="38"/>
      <x:c r="X61" s="41" t="str">
        <x:v>https://www.cremenorca.org/documents/documents/12913doc1220230403021613.pdf</x:v>
      </x:c>
      <x:c r="Y61" s="39" t="str">
        <x:v>OBSERVADO</x:v>
      </x:c>
      <x:c r="Z61" s="38" t="n">
        <x:v>5</x:v>
      </x:c>
      <x:c r="AA61" s="39" t="str">
        <x:v>SÍ</x:v>
      </x:c>
      <x:c r="AB61" s="38" t="str">
        <x:v>Inicio 01/06/2023 reportado explícitamente; junio se considera primer mes tratado.</x:v>
      </x:c>
      <x:c r="AC61" s="41" t="str">
        <x:v>https://www.menorca.info/menorca/local/2023/07/12/1974711/comerciantes-ciutadella-estallan-contra-puerta-puerta-hay-basura-todas-horas.html</x:v>
      </x:c>
    </x:row>
    <x:row r="62" ht="30" customHeight="1">
      <x:c r="A62" s="56" t="n">
        <x:v>44774</x:v>
      </x:c>
      <x:c r="B62" s="37" t="n">
        <x:v>2022</x:v>
      </x:c>
      <x:c r="C62" s="37" t="n">
        <x:v>8</x:v>
      </x:c>
      <x:c r="D62" s="37" t="str">
        <x:v>Agost</x:v>
      </x:c>
      <x:c r="E62" s="37" t="str">
        <x:v>Ferreries</x:v>
      </x:c>
      <x:c r="F62" s="44" t="n">
        <x:v>28670</x:v>
      </x:c>
      <x:c r="G62" s="44" t="n">
        <x:v>18240</x:v>
      </x:c>
      <x:c r="H62" s="44" t="n">
        <x:v>18470</x:v>
      </x:c>
      <x:c r="I62" s="44" t="n">
        <x:v>0</x:v>
      </x:c>
      <x:c r="J62" s="44" t="n">
        <x:v>216000</x:v>
      </x:c>
      <x:c r="K62" s="44" t="n">
        <x:f>IF(COUNTA(F62:I62)=0,"",SUM(F62:I62))</x:f>
        <x:v>65380</x:v>
      </x:c>
      <x:c r="L62" s="44" t="n">
        <x:f>IF(COUNTA(F62:J62)=0,"",SUM(F62:J62))</x:f>
        <x:v>281380</x:v>
      </x:c>
      <x:c r="M62" s="52" t="n">
        <x:f>IF(L62="","",K62/L62)</x:f>
        <x:v>0.23235482265974838</x:v>
      </x:c>
      <x:c r="N62" s="44" t="n">
        <x:v>213795</x:v>
      </x:c>
      <x:c r="O62" s="50" t="n">
        <x:v>1.584309192061225</x:v>
      </x:c>
      <x:c r="P62" s="37" t="str">
        <x:v>NO</x:v>
      </x:c>
      <x:c r="Q62" s="37" t="n">
        <x:v>0</x:v>
      </x:c>
      <x:c r="R62" s="37" t="n">
        <x:v>0</x:v>
      </x:c>
      <x:c r="S62" s="37" t="n">
        <x:v>0</x:v>
      </x:c>
      <x:c r="T62" s="37" t="n">
        <x:v>0</x:v>
      </x:c>
      <x:c r="U62" s="37" t="n">
        <x:v>0</x:v>
      </x:c>
      <x:c r="V62" s="58" t="n">
        <x:v>0</x:v>
      </x:c>
      <x:c r="W62" s="37"/>
      <x:c r="X62" s="42" t="str">
        <x:v>https://www.cremenorca.org/documents/documents/12913doc1220230403021613.pdf</x:v>
      </x:c>
      <x:c r="Y62" s="40" t="str">
        <x:v>OBSERVADO</x:v>
      </x:c>
      <x:c r="Z62" s="37" t="n">
        <x:v>5</x:v>
      </x:c>
      <x:c r="AA62" s="40" t="str">
        <x:v>SÍ</x:v>
      </x:c>
      <x:c r="AB62" s="37" t="str">
        <x:v>Inicio efectivo 15/05/2023 confirmado al día siguiente; primer mes completo: junio.</x:v>
      </x:c>
      <x:c r="AC62" s="42" t="str">
        <x:v>https://www.menorca.info/menorca/local/2023/05/16/1937517/recogida-residuos-puerta-puerta-empieza-solo-negocios-ferreries-dudas.html</x:v>
      </x:c>
    </x:row>
    <x:row r="63" ht="30" customHeight="1">
      <x:c r="A63" s="55" t="n">
        <x:v>44774</x:v>
      </x:c>
      <x:c r="B63" s="38" t="n">
        <x:v>2022</x:v>
      </x:c>
      <x:c r="C63" s="38" t="n">
        <x:v>8</x:v>
      </x:c>
      <x:c r="D63" s="38" t="str">
        <x:v>Agost</x:v>
      </x:c>
      <x:c r="E63" s="38" t="str">
        <x:v>Es Migjorn Gran</x:v>
      </x:c>
      <x:c r="F63" s="43" t="n">
        <x:v>20900</x:v>
      </x:c>
      <x:c r="G63" s="43" t="n">
        <x:v>23940</x:v>
      </x:c>
      <x:c r="H63" s="43" t="n">
        <x:v>13540</x:v>
      </x:c>
      <x:c r="I63" s="43" t="n">
        <x:v>0</x:v>
      </x:c>
      <x:c r="J63" s="43" t="n">
        <x:v>194520</x:v>
      </x:c>
      <x:c r="K63" s="43" t="n">
        <x:f>IF(COUNTA(F63:I63)=0,"",SUM(F63:I63))</x:f>
        <x:v>58380</x:v>
      </x:c>
      <x:c r="L63" s="43" t="n">
        <x:f>IF(COUNTA(F63:J63)=0,"",SUM(F63:J63))</x:f>
        <x:v>252900</x:v>
      </x:c>
      <x:c r="M63" s="51" t="n">
        <x:f>IF(L63="","",K63/L63)</x:f>
        <x:v>0.23084223013048635</x:v>
      </x:c>
      <x:c r="N63" s="43" t="n">
        <x:v>213795</x:v>
      </x:c>
      <x:c r="O63" s="49" t="n">
        <x:v>1.584309192061225</x:v>
      </x:c>
      <x:c r="P63" s="38" t="str">
        <x:v>NO</x:v>
      </x:c>
      <x:c r="Q63" s="38" t="n">
        <x:v>0</x:v>
      </x:c>
      <x:c r="R63" s="38" t="n">
        <x:v>0</x:v>
      </x:c>
      <x:c r="S63" s="38" t="n">
        <x:v>0</x:v>
      </x:c>
      <x:c r="T63" s="38" t="n">
        <x:v>0</x:v>
      </x:c>
      <x:c r="U63" s="38" t="n">
        <x:v>0</x:v>
      </x:c>
      <x:c r="V63" s="57" t="n">
        <x:v>0</x:v>
      </x:c>
      <x:c r="W63" s="38"/>
      <x:c r="X63" s="41" t="str">
        <x:v>https://www.cremenorca.org/documents/documents/12913doc1220230403021613.pdf</x:v>
      </x:c>
      <x:c r="Y63" s="39" t="str">
        <x:v>OBSERVADO</x:v>
      </x:c>
      <x:c r="Z63" s="38" t="n">
        <x:v>5</x:v>
      </x:c>
      <x:c r="AA63" s="39" t="str">
        <x:v>SÍ</x:v>
      </x:c>
      <x:c r="AB63" s="38" t="str">
        <x:v>07/08/2023 fue fecha anunciada de entrada. Se conserva como fecha operativa provisional hasta localizar confirmación posterior.</x:v>
      </x:c>
      <x:c r="AC63" s="41" t="str">
        <x:v>https://menorcaaldia.com/articulo/actualidad/el-consorcio-de-residuos-de-menorca-refuerza-la-recogida-puerta-a-puerta-en-los-comercios</x:v>
      </x:c>
    </x:row>
    <x:row r="64" ht="30" customHeight="1">
      <x:c r="A64" s="56" t="n">
        <x:v>44774</x:v>
      </x:c>
      <x:c r="B64" s="37" t="n">
        <x:v>2022</x:v>
      </x:c>
      <x:c r="C64" s="37" t="n">
        <x:v>8</x:v>
      </x:c>
      <x:c r="D64" s="37" t="str">
        <x:v>Agost</x:v>
      </x:c>
      <x:c r="E64" s="37" t="str">
        <x:v>Es Mercadal</x:v>
      </x:c>
      <x:c r="F64" s="44" t="n">
        <x:v>70440</x:v>
      </x:c>
      <x:c r="G64" s="44" t="n">
        <x:v>81300</x:v>
      </x:c>
      <x:c r="H64" s="44" t="n">
        <x:v>35140</x:v>
      </x:c>
      <x:c r="I64" s="44" t="n">
        <x:v>24440</x:v>
      </x:c>
      <x:c r="J64" s="44" t="n">
        <x:v>706160</x:v>
      </x:c>
      <x:c r="K64" s="44" t="n">
        <x:f>IF(COUNTA(F64:I64)=0,"",SUM(F64:I64))</x:f>
        <x:v>211320</x:v>
      </x:c>
      <x:c r="L64" s="44" t="n">
        <x:f>IF(COUNTA(F64:J64)=0,"",SUM(F64:J64))</x:f>
        <x:v>917480</x:v>
      </x:c>
      <x:c r="M64" s="52" t="n">
        <x:f>IF(L64="","",K64/L64)</x:f>
        <x:v>0.2303265466277194</x:v>
      </x:c>
      <x:c r="N64" s="44" t="n">
        <x:v>213795</x:v>
      </x:c>
      <x:c r="O64" s="50" t="n">
        <x:v>1.584309192061225</x:v>
      </x:c>
      <x:c r="P64" s="37" t="str">
        <x:v>NO</x:v>
      </x:c>
      <x:c r="Q64" s="37" t="n">
        <x:v>0</x:v>
      </x:c>
      <x:c r="R64" s="37" t="n">
        <x:v>0</x:v>
      </x:c>
      <x:c r="S64" s="37" t="n">
        <x:v>0</x:v>
      </x:c>
      <x:c r="T64" s="37" t="n">
        <x:v>0</x:v>
      </x:c>
      <x:c r="U64" s="37" t="n">
        <x:v>0</x:v>
      </x:c>
      <x:c r="V64" s="58" t="n">
        <x:v>0</x:v>
      </x:c>
      <x:c r="W64" s="37"/>
      <x:c r="X64" s="42" t="str">
        <x:v>https://www.cremenorca.org/documents/documents/12913doc1220230403021613.pdf</x:v>
      </x:c>
      <x:c r="Y64" s="40" t="str">
        <x:v>OBSERVADO</x:v>
      </x:c>
      <x:c r="Z64" s="37" t="n">
        <x:v>5</x:v>
      </x:c>
      <x:c r="AA64" s="40" t="str">
        <x:v>SÍ</x:v>
      </x:c>
      <x:c r="AB64" s="37" t="str">
        <x:v>Inicio efectivo 07/08/2023 confirmado retrospectivamente; agosto = transición.</x:v>
      </x:c>
      <x:c r="AC64" s="42" t="str">
        <x:v>https://www.menorca.info/menorca/local/2023/09/12/2010471/recogida-puerta-puerta-entra-mal-pie-mercadal-fornells.html</x:v>
      </x:c>
    </x:row>
    <x:row r="65" ht="30" customHeight="1">
      <x:c r="A65" s="55" t="n">
        <x:v>44774</x:v>
      </x:c>
      <x:c r="B65" s="38" t="n">
        <x:v>2022</x:v>
      </x:c>
      <x:c r="C65" s="38" t="n">
        <x:v>8</x:v>
      </x:c>
      <x:c r="D65" s="38" t="str">
        <x:v>Agost</x:v>
      </x:c>
      <x:c r="E65" s="38" t="str">
        <x:v>Alaior</x:v>
      </x:c>
      <x:c r="F65" s="43" t="n">
        <x:v>78540</x:v>
      </x:c>
      <x:c r="G65" s="43" t="n">
        <x:v>48960</x:v>
      </x:c>
      <x:c r="H65" s="43" t="n">
        <x:v>30730</x:v>
      </x:c>
      <x:c r="I65" s="43" t="n">
        <x:v>0</x:v>
      </x:c>
      <x:c r="J65" s="43" t="n">
        <x:v>665020</x:v>
      </x:c>
      <x:c r="K65" s="43" t="n">
        <x:f>IF(COUNTA(F65:I65)=0,"",SUM(F65:I65))</x:f>
        <x:v>158230</x:v>
      </x:c>
      <x:c r="L65" s="43" t="n">
        <x:f>IF(COUNTA(F65:J65)=0,"",SUM(F65:J65))</x:f>
        <x:v>823250</x:v>
      </x:c>
      <x:c r="M65" s="51" t="n">
        <x:f>IF(L65="","",K65/L65)</x:f>
        <x:v>0.19220163984208927</x:v>
      </x:c>
      <x:c r="N65" s="43" t="n">
        <x:v>213795</x:v>
      </x:c>
      <x:c r="O65" s="49" t="n">
        <x:v>1.584309192061225</x:v>
      </x:c>
      <x:c r="P65" s="38" t="str">
        <x:v>NO</x:v>
      </x:c>
      <x:c r="Q65" s="38" t="n">
        <x:v>0</x:v>
      </x:c>
      <x:c r="R65" s="38" t="n">
        <x:v>0</x:v>
      </x:c>
      <x:c r="S65" s="38" t="n">
        <x:v>0</x:v>
      </x:c>
      <x:c r="T65" s="38" t="n">
        <x:v>0</x:v>
      </x:c>
      <x:c r="U65" s="38" t="n">
        <x:v>0</x:v>
      </x:c>
      <x:c r="V65" s="57" t="n">
        <x:v>0</x:v>
      </x:c>
      <x:c r="W65" s="38"/>
      <x:c r="X65" s="41" t="str">
        <x:v>https://www.cremenorca.org/documents/documents/12913doc1220230403021613.pdf</x:v>
      </x:c>
      <x:c r="Y65" s="39" t="str">
        <x:v>OBSERVADO</x:v>
      </x:c>
      <x:c r="Z65" s="38" t="n">
        <x:v>5</x:v>
      </x:c>
      <x:c r="AA65" s="39" t="str">
        <x:v>SÍ</x:v>
      </x:c>
      <x:c r="AB65" s="38" t="str">
        <x:v>Inicio anunciado tras Sant Llorenç (fiestas terminan 14/08). Agosto = transición; septiembre = primer mes completo conservador.</x:v>
      </x:c>
      <x:c r="AC65" s="41" t="str">
        <x:v>https://menorcaaldia.com/articulo/actualidad/el-consorcio-de-residuos-de-menorca-refuerza-la-recogida-puerta-a-puerta-en-los-comercios</x:v>
      </x:c>
    </x:row>
    <x:row r="66" ht="30" customHeight="1">
      <x:c r="A66" s="56" t="n">
        <x:v>44774</x:v>
      </x:c>
      <x:c r="B66" s="37" t="n">
        <x:v>2022</x:v>
      </x:c>
      <x:c r="C66" s="37" t="n">
        <x:v>8</x:v>
      </x:c>
      <x:c r="D66" s="37" t="str">
        <x:v>Agost</x:v>
      </x:c>
      <x:c r="E66" s="37" t="str">
        <x:v>Maó</x:v>
      </x:c>
      <x:c r="F66" s="44" t="n">
        <x:v>175950</x:v>
      </x:c>
      <x:c r="G66" s="44" t="n">
        <x:v>126330</x:v>
      </x:c>
      <x:c r="H66" s="44" t="n">
        <x:v>90100</x:v>
      </x:c>
      <x:c r="I66" s="44" t="n">
        <x:v>440</x:v>
      </x:c>
      <x:c r="J66" s="44" t="n">
        <x:v>1282100</x:v>
      </x:c>
      <x:c r="K66" s="44" t="n">
        <x:f>IF(COUNTA(F66:I66)=0,"",SUM(F66:I66))</x:f>
        <x:v>392820</x:v>
      </x:c>
      <x:c r="L66" s="44" t="n">
        <x:f>IF(COUNTA(F66:J66)=0,"",SUM(F66:J66))</x:f>
        <x:v>1674920</x:v>
      </x:c>
      <x:c r="M66" s="52" t="n">
        <x:f>IF(L66="","",K66/L66)</x:f>
        <x:v>0.23453060444677956</x:v>
      </x:c>
      <x:c r="N66" s="44" t="n">
        <x:v>213795</x:v>
      </x:c>
      <x:c r="O66" s="50" t="n">
        <x:v>1.584309192061225</x:v>
      </x:c>
      <x:c r="P66" s="37" t="str">
        <x:v>NO</x:v>
      </x:c>
      <x:c r="Q66" s="37" t="n">
        <x:v>0</x:v>
      </x:c>
      <x:c r="R66" s="37" t="n">
        <x:v>0</x:v>
      </x:c>
      <x:c r="S66" s="37" t="n">
        <x:v>0</x:v>
      </x:c>
      <x:c r="T66" s="37" t="n">
        <x:v>0</x:v>
      </x:c>
      <x:c r="U66" s="37" t="n">
        <x:v>0</x:v>
      </x:c>
      <x:c r="V66" s="58" t="n">
        <x:v>0</x:v>
      </x:c>
      <x:c r="W66" s="37" t="n">
        <x:v>-15</x:v>
      </x:c>
      <x:c r="X66" s="42" t="str">
        <x:v>https://www.cremenorca.org/documents/documents/12913doc1220230403021613.pdf</x:v>
      </x:c>
      <x:c r="Y66" s="40" t="str">
        <x:v>OBSERVADO</x:v>
      </x:c>
      <x:c r="Z66" s="37" t="n">
        <x:v>5</x:v>
      </x:c>
      <x:c r="AA66" s="40" t="str">
        <x:v>SÍ</x:v>
      </x:c>
      <x:c r="AB66" s="37" t="str">
        <x:v>PaP domiciliario + comercial por zonas desde 13/11/2023; noviembre = transición.</x:v>
      </x:c>
      <x:c r="AC66" s="42" t="str">
        <x:v>https://www.residusmenorca.net/municipis/mao/</x:v>
      </x:c>
    </x:row>
    <x:row r="67" ht="30" customHeight="1">
      <x:c r="A67" s="55" t="n">
        <x:v>44774</x:v>
      </x:c>
      <x:c r="B67" s="38" t="n">
        <x:v>2022</x:v>
      </x:c>
      <x:c r="C67" s="38" t="n">
        <x:v>8</x:v>
      </x:c>
      <x:c r="D67" s="38" t="str">
        <x:v>Agost</x:v>
      </x:c>
      <x:c r="E67" s="38" t="str">
        <x:v>Es Castell</x:v>
      </x:c>
      <x:c r="F67" s="43" t="n">
        <x:v>20440</x:v>
      </x:c>
      <x:c r="G67" s="43" t="n">
        <x:v>31990</x:v>
      </x:c>
      <x:c r="H67" s="43" t="n">
        <x:v>20860</x:v>
      </x:c>
      <x:c r="I67" s="43" t="n">
        <x:v>0</x:v>
      </x:c>
      <x:c r="J67" s="43" t="n">
        <x:v>269060</x:v>
      </x:c>
      <x:c r="K67" s="43" t="n">
        <x:f>IF(COUNTA(F67:I67)=0,"",SUM(F67:I67))</x:f>
        <x:v>73290</x:v>
      </x:c>
      <x:c r="L67" s="43" t="n">
        <x:f>IF(COUNTA(F67:J67)=0,"",SUM(F67:J67))</x:f>
        <x:v>342350</x:v>
      </x:c>
      <x:c r="M67" s="51" t="n">
        <x:f>IF(L67="","",K67/L67)</x:f>
        <x:v>0.21407915875565942</x:v>
      </x:c>
      <x:c r="N67" s="43" t="n">
        <x:v>213795</x:v>
      </x:c>
      <x:c r="O67" s="49" t="n">
        <x:v>1.584309192061225</x:v>
      </x:c>
      <x:c r="P67" s="38" t="str">
        <x:v>NO</x:v>
      </x:c>
      <x:c r="Q67" s="38" t="n">
        <x:v>0</x:v>
      </x:c>
      <x:c r="R67" s="38" t="n">
        <x:v>0</x:v>
      </x:c>
      <x:c r="S67" s="38" t="n">
        <x:v>0</x:v>
      </x:c>
      <x:c r="T67" s="38" t="n">
        <x:v>0</x:v>
      </x:c>
      <x:c r="U67" s="38" t="n">
        <x:v>0</x:v>
      </x:c>
      <x:c r="V67" s="57" t="n">
        <x:v>0</x:v>
      </x:c>
      <x:c r="W67" s="38" t="n">
        <x:v>-16</x:v>
      </x:c>
      <x:c r="X67" s="41" t="str">
        <x:v>https://www.cremenorca.org/documents/documents/12913doc1220230403021613.pdf</x:v>
      </x:c>
      <x:c r="Y67" s="39" t="str">
        <x:v>OBSERVADO</x:v>
      </x:c>
      <x:c r="Z67" s="38" t="n">
        <x:v>5</x:v>
      </x:c>
      <x:c r="AA67" s="39" t="str">
        <x:v>SÍ</x:v>
      </x:c>
      <x:c r="AB67" s="38" t="str">
        <x:v>Fase inicial 18/19-12-2023 según fuente; diciembre = transición, enero 2024 = primer mes completo de la zona inicial.</x:v>
      </x:c>
      <x:c r="AC67" s="41" t="str">
        <x:v>https://www.cremenorca.org/documents/documents/13808doc1220241204122124.pdf</x:v>
      </x:c>
    </x:row>
    <x:row r="68" ht="30" customHeight="1">
      <x:c r="A68" s="56" t="n">
        <x:v>44774</x:v>
      </x:c>
      <x:c r="B68" s="37" t="n">
        <x:v>2022</x:v>
      </x:c>
      <x:c r="C68" s="37" t="n">
        <x:v>8</x:v>
      </x:c>
      <x:c r="D68" s="37" t="str">
        <x:v>Agost</x:v>
      </x:c>
      <x:c r="E68" s="37" t="str">
        <x:v>Sant Lluís</x:v>
      </x:c>
      <x:c r="F68" s="44" t="n">
        <x:v>61910</x:v>
      </x:c>
      <x:c r="G68" s="44" t="n">
        <x:v>97060</x:v>
      </x:c>
      <x:c r="H68" s="44" t="n">
        <x:v>47140</x:v>
      </x:c>
      <x:c r="I68" s="44" t="n">
        <x:v>20480</x:v>
      </x:c>
      <x:c r="J68" s="44" t="n">
        <x:v>642200</x:v>
      </x:c>
      <x:c r="K68" s="44" t="n">
        <x:f>IF(COUNTA(F68:I68)=0,"",SUM(F68:I68))</x:f>
        <x:v>226590</x:v>
      </x:c>
      <x:c r="L68" s="44" t="n">
        <x:f>IF(COUNTA(F68:J68)=0,"",SUM(F68:J68))</x:f>
        <x:v>868790</x:v>
      </x:c>
      <x:c r="M68" s="52" t="n">
        <x:f>IF(L68="","",K68/L68)</x:f>
        <x:v>0.26081101301810566</x:v>
      </x:c>
      <x:c r="N68" s="44" t="n">
        <x:v>213795</x:v>
      </x:c>
      <x:c r="O68" s="50" t="n">
        <x:v>1.584309192061225</x:v>
      </x:c>
      <x:c r="P68" s="37" t="str">
        <x:v>NO</x:v>
      </x:c>
      <x:c r="Q68" s="37" t="n">
        <x:v>0</x:v>
      </x:c>
      <x:c r="R68" s="37" t="n">
        <x:v>0</x:v>
      </x:c>
      <x:c r="S68" s="37" t="n">
        <x:v>0</x:v>
      </x:c>
      <x:c r="T68" s="37" t="n">
        <x:v>0</x:v>
      </x:c>
      <x:c r="U68" s="37" t="n">
        <x:v>0</x:v>
      </x:c>
      <x:c r="V68" s="58" t="n">
        <x:v>0</x:v>
      </x:c>
      <x:c r="W68" s="37"/>
      <x:c r="X68" s="42" t="str">
        <x:v>https://www.cremenorca.org/documents/documents/12913doc1220230403021613.pdf</x:v>
      </x:c>
      <x:c r="Y68" s="40" t="str">
        <x:v>OBSERVADO</x:v>
      </x:c>
      <x:c r="Z68" s="37" t="n">
        <x:v>5</x:v>
      </x:c>
      <x:c r="AA68" s="40" t="str">
        <x:v>SÍ</x:v>
      </x:c>
      <x:c r="AB68" s="37" t="str">
        <x:v>Operativo durante junio; día exacto no verificado. Junio = transición conservadora; julio = primer mes completo.</x:v>
      </x:c>
      <x:c r="AC68" s="42" t="str">
        <x:v>https://menorcaaldia.com/articulo/actualidad/el-consorcio-de-residuos-de-menorca-refuerza-la-recogida-puerta-a-puerta-en-los-comercios</x:v>
      </x:c>
    </x:row>
    <x:row r="69" ht="30" customHeight="1">
      <x:c r="A69" s="55" t="n">
        <x:v>44805</x:v>
      </x:c>
      <x:c r="B69" s="38" t="n">
        <x:v>2022</x:v>
      </x:c>
      <x:c r="C69" s="38" t="n">
        <x:v>9</x:v>
      </x:c>
      <x:c r="D69" s="38" t="str">
        <x:v>Setembre</x:v>
      </x:c>
      <x:c r="E69" s="38" t="str">
        <x:v>Ciutadella</x:v>
      </x:c>
      <x:c r="F69" s="43" t="n">
        <x:v>313480</x:v>
      </x:c>
      <x:c r="G69" s="43" t="n">
        <x:v>160200</x:v>
      </x:c>
      <x:c r="H69" s="43" t="n">
        <x:v>104490</x:v>
      </x:c>
      <x:c r="I69" s="43" t="n">
        <x:v>0</x:v>
      </x:c>
      <x:c r="J69" s="43" t="n">
        <x:v>1860440</x:v>
      </x:c>
      <x:c r="K69" s="43" t="n">
        <x:f>IF(COUNTA(F69:I69)=0,"",SUM(F69:I69))</x:f>
        <x:v>578170</x:v>
      </x:c>
      <x:c r="L69" s="43" t="n">
        <x:f>IF(COUNTA(F69:J69)=0,"",SUM(F69:J69))</x:f>
        <x:v>2438610</x:v>
      </x:c>
      <x:c r="M69" s="51" t="n">
        <x:f>IF(L69="","",K69/L69)</x:f>
        <x:v>0.23708998158787178</x:v>
      </x:c>
      <x:c r="N69" s="43" t="n">
        <x:v>163415</x:v>
      </x:c>
      <x:c r="O69" s="49" t="n">
        <x:v>1.2109725981462853</x:v>
      </x:c>
      <x:c r="P69" s="38" t="str">
        <x:v>NO</x:v>
      </x:c>
      <x:c r="Q69" s="38" t="n">
        <x:v>0</x:v>
      </x:c>
      <x:c r="R69" s="38" t="n">
        <x:v>0</x:v>
      </x:c>
      <x:c r="S69" s="38" t="n">
        <x:v>0</x:v>
      </x:c>
      <x:c r="T69" s="38" t="n">
        <x:v>0</x:v>
      </x:c>
      <x:c r="U69" s="38" t="n">
        <x:v>0</x:v>
      </x:c>
      <x:c r="V69" s="57" t="n">
        <x:v>0</x:v>
      </x:c>
      <x:c r="W69" s="38"/>
      <x:c r="X69" s="41" t="str">
        <x:v>https://www.cremenorca.org/documents/documents/12913doc1220230403021613.pdf</x:v>
      </x:c>
      <x:c r="Y69" s="39" t="str">
        <x:v>OBSERVADO</x:v>
      </x:c>
      <x:c r="Z69" s="38" t="n">
        <x:v>5</x:v>
      </x:c>
      <x:c r="AA69" s="39" t="str">
        <x:v>SÍ</x:v>
      </x:c>
      <x:c r="AB69" s="38" t="str">
        <x:v>Inicio 01/06/2023 reportado explícitamente; junio se considera primer mes tratado.</x:v>
      </x:c>
      <x:c r="AC69" s="41" t="str">
        <x:v>https://www.menorca.info/menorca/local/2023/07/12/1974711/comerciantes-ciutadella-estallan-contra-puerta-puerta-hay-basura-todas-horas.html</x:v>
      </x:c>
    </x:row>
    <x:row r="70" ht="30" customHeight="1">
      <x:c r="A70" s="56" t="n">
        <x:v>44805</x:v>
      </x:c>
      <x:c r="B70" s="37" t="n">
        <x:v>2022</x:v>
      </x:c>
      <x:c r="C70" s="37" t="n">
        <x:v>9</x:v>
      </x:c>
      <x:c r="D70" s="37" t="str">
        <x:v>Setembre</x:v>
      </x:c>
      <x:c r="E70" s="37" t="str">
        <x:v>Ferreries</x:v>
      </x:c>
      <x:c r="F70" s="44" t="n">
        <x:v>26340</x:v>
      </x:c>
      <x:c r="G70" s="44" t="n">
        <x:v>13760</x:v>
      </x:c>
      <x:c r="H70" s="44" t="n">
        <x:v>13690</x:v>
      </x:c>
      <x:c r="I70" s="44" t="n">
        <x:v>0</x:v>
      </x:c>
      <x:c r="J70" s="44" t="n">
        <x:v>178500</x:v>
      </x:c>
      <x:c r="K70" s="44" t="n">
        <x:f>IF(COUNTA(F70:I70)=0,"",SUM(F70:I70))</x:f>
        <x:v>53790</x:v>
      </x:c>
      <x:c r="L70" s="44" t="n">
        <x:f>IF(COUNTA(F70:J70)=0,"",SUM(F70:J70))</x:f>
        <x:v>232290</x:v>
      </x:c>
      <x:c r="M70" s="52" t="n">
        <x:f>IF(L70="","",K70/L70)</x:f>
        <x:v>0.23156399328425675</x:v>
      </x:c>
      <x:c r="N70" s="44" t="n">
        <x:v>163415</x:v>
      </x:c>
      <x:c r="O70" s="50" t="n">
        <x:v>1.2109725981462853</x:v>
      </x:c>
      <x:c r="P70" s="37" t="str">
        <x:v>NO</x:v>
      </x:c>
      <x:c r="Q70" s="37" t="n">
        <x:v>0</x:v>
      </x:c>
      <x:c r="R70" s="37" t="n">
        <x:v>0</x:v>
      </x:c>
      <x:c r="S70" s="37" t="n">
        <x:v>0</x:v>
      </x:c>
      <x:c r="T70" s="37" t="n">
        <x:v>0</x:v>
      </x:c>
      <x:c r="U70" s="37" t="n">
        <x:v>0</x:v>
      </x:c>
      <x:c r="V70" s="58" t="n">
        <x:v>0</x:v>
      </x:c>
      <x:c r="W70" s="37"/>
      <x:c r="X70" s="42" t="str">
        <x:v>https://www.cremenorca.org/documents/documents/12913doc1220230403021613.pdf</x:v>
      </x:c>
      <x:c r="Y70" s="40" t="str">
        <x:v>OBSERVADO</x:v>
      </x:c>
      <x:c r="Z70" s="37" t="n">
        <x:v>5</x:v>
      </x:c>
      <x:c r="AA70" s="40" t="str">
        <x:v>SÍ</x:v>
      </x:c>
      <x:c r="AB70" s="37" t="str">
        <x:v>Inicio efectivo 15/05/2023 confirmado al día siguiente; primer mes completo: junio.</x:v>
      </x:c>
      <x:c r="AC70" s="42" t="str">
        <x:v>https://www.menorca.info/menorca/local/2023/05/16/1937517/recogida-residuos-puerta-puerta-empieza-solo-negocios-ferreries-dudas.html</x:v>
      </x:c>
    </x:row>
    <x:row r="71" ht="30" customHeight="1">
      <x:c r="A71" s="55" t="n">
        <x:v>44805</x:v>
      </x:c>
      <x:c r="B71" s="38" t="n">
        <x:v>2022</x:v>
      </x:c>
      <x:c r="C71" s="38" t="n">
        <x:v>9</x:v>
      </x:c>
      <x:c r="D71" s="38" t="str">
        <x:v>Setembre</x:v>
      </x:c>
      <x:c r="E71" s="38" t="str">
        <x:v>Es Migjorn Gran</x:v>
      </x:c>
      <x:c r="F71" s="43" t="n">
        <x:v>16740</x:v>
      </x:c>
      <x:c r="G71" s="43" t="n">
        <x:v>14690</x:v>
      </x:c>
      <x:c r="H71" s="43" t="n">
        <x:v>10730</x:v>
      </x:c>
      <x:c r="I71" s="43" t="n">
        <x:v>0</x:v>
      </x:c>
      <x:c r="J71" s="43" t="n">
        <x:v>137840</x:v>
      </x:c>
      <x:c r="K71" s="43" t="n">
        <x:f>IF(COUNTA(F71:I71)=0,"",SUM(F71:I71))</x:f>
        <x:v>42160</x:v>
      </x:c>
      <x:c r="L71" s="43" t="n">
        <x:f>IF(COUNTA(F71:J71)=0,"",SUM(F71:J71))</x:f>
        <x:v>180000</x:v>
      </x:c>
      <x:c r="M71" s="51" t="n">
        <x:f>IF(L71="","",K71/L71)</x:f>
        <x:v>0.23422222222222222</x:v>
      </x:c>
      <x:c r="N71" s="43" t="n">
        <x:v>163415</x:v>
      </x:c>
      <x:c r="O71" s="49" t="n">
        <x:v>1.2109725981462853</x:v>
      </x:c>
      <x:c r="P71" s="38" t="str">
        <x:v>NO</x:v>
      </x:c>
      <x:c r="Q71" s="38" t="n">
        <x:v>0</x:v>
      </x:c>
      <x:c r="R71" s="38" t="n">
        <x:v>0</x:v>
      </x:c>
      <x:c r="S71" s="38" t="n">
        <x:v>0</x:v>
      </x:c>
      <x:c r="T71" s="38" t="n">
        <x:v>0</x:v>
      </x:c>
      <x:c r="U71" s="38" t="n">
        <x:v>0</x:v>
      </x:c>
      <x:c r="V71" s="57" t="n">
        <x:v>0</x:v>
      </x:c>
      <x:c r="W71" s="38"/>
      <x:c r="X71" s="41" t="str">
        <x:v>https://www.cremenorca.org/documents/documents/12913doc1220230403021613.pdf</x:v>
      </x:c>
      <x:c r="Y71" s="39" t="str">
        <x:v>OBSERVADO</x:v>
      </x:c>
      <x:c r="Z71" s="38" t="n">
        <x:v>5</x:v>
      </x:c>
      <x:c r="AA71" s="39" t="str">
        <x:v>SÍ</x:v>
      </x:c>
      <x:c r="AB71" s="38" t="str">
        <x:v>07/08/2023 fue fecha anunciada de entrada. Se conserva como fecha operativa provisional hasta localizar confirmación posterior.</x:v>
      </x:c>
      <x:c r="AC71" s="41" t="str">
        <x:v>https://menorcaaldia.com/articulo/actualidad/el-consorcio-de-residuos-de-menorca-refuerza-la-recogida-puerta-a-puerta-en-los-comercios</x:v>
      </x:c>
    </x:row>
    <x:row r="72" ht="30" customHeight="1">
      <x:c r="A72" s="56" t="n">
        <x:v>44805</x:v>
      </x:c>
      <x:c r="B72" s="37" t="n">
        <x:v>2022</x:v>
      </x:c>
      <x:c r="C72" s="37" t="n">
        <x:v>9</x:v>
      </x:c>
      <x:c r="D72" s="37" t="str">
        <x:v>Setembre</x:v>
      </x:c>
      <x:c r="E72" s="37" t="str">
        <x:v>Es Mercadal</x:v>
      </x:c>
      <x:c r="F72" s="44" t="n">
        <x:v>27470</x:v>
      </x:c>
      <x:c r="G72" s="44" t="n">
        <x:v>77490</x:v>
      </x:c>
      <x:c r="H72" s="44" t="n">
        <x:v>27260</x:v>
      </x:c>
      <x:c r="I72" s="44" t="n">
        <x:v>0</x:v>
      </x:c>
      <x:c r="J72" s="44" t="n">
        <x:v>488340</x:v>
      </x:c>
      <x:c r="K72" s="44" t="n">
        <x:f>IF(COUNTA(F72:I72)=0,"",SUM(F72:I72))</x:f>
        <x:v>132220</x:v>
      </x:c>
      <x:c r="L72" s="44" t="n">
        <x:f>IF(COUNTA(F72:J72)=0,"",SUM(F72:J72))</x:f>
        <x:v>620560</x:v>
      </x:c>
      <x:c r="M72" s="52" t="n">
        <x:f>IF(L72="","",K72/L72)</x:f>
        <x:v>0.21306561815134717</x:v>
      </x:c>
      <x:c r="N72" s="44" t="n">
        <x:v>163415</x:v>
      </x:c>
      <x:c r="O72" s="50" t="n">
        <x:v>1.2109725981462853</x:v>
      </x:c>
      <x:c r="P72" s="37" t="str">
        <x:v>NO</x:v>
      </x:c>
      <x:c r="Q72" s="37" t="n">
        <x:v>0</x:v>
      </x:c>
      <x:c r="R72" s="37" t="n">
        <x:v>0</x:v>
      </x:c>
      <x:c r="S72" s="37" t="n">
        <x:v>0</x:v>
      </x:c>
      <x:c r="T72" s="37" t="n">
        <x:v>0</x:v>
      </x:c>
      <x:c r="U72" s="37" t="n">
        <x:v>0</x:v>
      </x:c>
      <x:c r="V72" s="58" t="n">
        <x:v>0</x:v>
      </x:c>
      <x:c r="W72" s="37"/>
      <x:c r="X72" s="42" t="str">
        <x:v>https://www.cremenorca.org/documents/documents/12913doc1220230403021613.pdf</x:v>
      </x:c>
      <x:c r="Y72" s="40" t="str">
        <x:v>OBSERVADO</x:v>
      </x:c>
      <x:c r="Z72" s="37" t="n">
        <x:v>5</x:v>
      </x:c>
      <x:c r="AA72" s="40" t="str">
        <x:v>SÍ</x:v>
      </x:c>
      <x:c r="AB72" s="37" t="str">
        <x:v>Inicio efectivo 07/08/2023 confirmado retrospectivamente; agosto = transición.</x:v>
      </x:c>
      <x:c r="AC72" s="42" t="str">
        <x:v>https://www.menorca.info/menorca/local/2023/09/12/2010471/recogida-puerta-puerta-entra-mal-pie-mercadal-fornells.html</x:v>
      </x:c>
    </x:row>
    <x:row r="73" ht="30" customHeight="1">
      <x:c r="A73" s="55" t="n">
        <x:v>44805</x:v>
      </x:c>
      <x:c r="B73" s="38" t="n">
        <x:v>2022</x:v>
      </x:c>
      <x:c r="C73" s="38" t="n">
        <x:v>9</x:v>
      </x:c>
      <x:c r="D73" s="38" t="str">
        <x:v>Setembre</x:v>
      </x:c>
      <x:c r="E73" s="38" t="str">
        <x:v>Alaior</x:v>
      </x:c>
      <x:c r="F73" s="43" t="n">
        <x:v>59950</x:v>
      </x:c>
      <x:c r="G73" s="43" t="n">
        <x:v>37930</x:v>
      </x:c>
      <x:c r="H73" s="43" t="n">
        <x:v>23110</x:v>
      </x:c>
      <x:c r="I73" s="43" t="n">
        <x:v>0</x:v>
      </x:c>
      <x:c r="J73" s="43" t="n">
        <x:v>514299.99999999994</x:v>
      </x:c>
      <x:c r="K73" s="43" t="n">
        <x:f>IF(COUNTA(F73:I73)=0,"",SUM(F73:I73))</x:f>
        <x:v>120990</x:v>
      </x:c>
      <x:c r="L73" s="43" t="n">
        <x:f>IF(COUNTA(F73:J73)=0,"",SUM(F73:J73))</x:f>
        <x:v>635290</x:v>
      </x:c>
      <x:c r="M73" s="51" t="n">
        <x:f>IF(L73="","",K73/L73)</x:f>
        <x:v>0.1904484566103669</x:v>
      </x:c>
      <x:c r="N73" s="43" t="n">
        <x:v>163415</x:v>
      </x:c>
      <x:c r="O73" s="49" t="n">
        <x:v>1.2109725981462853</x:v>
      </x:c>
      <x:c r="P73" s="38" t="str">
        <x:v>NO</x:v>
      </x:c>
      <x:c r="Q73" s="38" t="n">
        <x:v>0</x:v>
      </x:c>
      <x:c r="R73" s="38" t="n">
        <x:v>0</x:v>
      </x:c>
      <x:c r="S73" s="38" t="n">
        <x:v>0</x:v>
      </x:c>
      <x:c r="T73" s="38" t="n">
        <x:v>0</x:v>
      </x:c>
      <x:c r="U73" s="38" t="n">
        <x:v>0</x:v>
      </x:c>
      <x:c r="V73" s="57" t="n">
        <x:v>0</x:v>
      </x:c>
      <x:c r="W73" s="38"/>
      <x:c r="X73" s="41" t="str">
        <x:v>https://www.cremenorca.org/documents/documents/12913doc1220230403021613.pdf</x:v>
      </x:c>
      <x:c r="Y73" s="39" t="str">
        <x:v>OBSERVADO</x:v>
      </x:c>
      <x:c r="Z73" s="38" t="n">
        <x:v>5</x:v>
      </x:c>
      <x:c r="AA73" s="39" t="str">
        <x:v>SÍ</x:v>
      </x:c>
      <x:c r="AB73" s="38" t="str">
        <x:v>Inicio anunciado tras Sant Llorenç (fiestas terminan 14/08). Agosto = transición; septiembre = primer mes completo conservador.</x:v>
      </x:c>
      <x:c r="AC73" s="41" t="str">
        <x:v>https://menorcaaldia.com/articulo/actualidad/el-consorcio-de-residuos-de-menorca-refuerza-la-recogida-puerta-a-puerta-en-los-comercios</x:v>
      </x:c>
    </x:row>
    <x:row r="74" ht="30" customHeight="1">
      <x:c r="A74" s="56" t="n">
        <x:v>44805</x:v>
      </x:c>
      <x:c r="B74" s="37" t="n">
        <x:v>2022</x:v>
      </x:c>
      <x:c r="C74" s="37" t="n">
        <x:v>9</x:v>
      </x:c>
      <x:c r="D74" s="37" t="str">
        <x:v>Setembre</x:v>
      </x:c>
      <x:c r="E74" s="37" t="str">
        <x:v>Maó</x:v>
      </x:c>
      <x:c r="F74" s="44" t="n">
        <x:v>154250</x:v>
      </x:c>
      <x:c r="G74" s="44" t="n">
        <x:v>92820</x:v>
      </x:c>
      <x:c r="H74" s="44" t="n">
        <x:v>59150</x:v>
      </x:c>
      <x:c r="I74" s="44" t="n">
        <x:v>380</x:v>
      </x:c>
      <x:c r="J74" s="44" t="n">
        <x:v>1063120</x:v>
      </x:c>
      <x:c r="K74" s="44" t="n">
        <x:f>IF(COUNTA(F74:I74)=0,"",SUM(F74:I74))</x:f>
        <x:v>306600</x:v>
      </x:c>
      <x:c r="L74" s="44" t="n">
        <x:f>IF(COUNTA(F74:J74)=0,"",SUM(F74:J74))</x:f>
        <x:v>1369720</x:v>
      </x:c>
      <x:c r="M74" s="52" t="n">
        <x:f>IF(L74="","",K74/L74)</x:f>
        <x:v>0.22384136903892765</x:v>
      </x:c>
      <x:c r="N74" s="44" t="n">
        <x:v>163415</x:v>
      </x:c>
      <x:c r="O74" s="50" t="n">
        <x:v>1.2109725981462853</x:v>
      </x:c>
      <x:c r="P74" s="37" t="str">
        <x:v>NO</x:v>
      </x:c>
      <x:c r="Q74" s="37" t="n">
        <x:v>0</x:v>
      </x:c>
      <x:c r="R74" s="37" t="n">
        <x:v>0</x:v>
      </x:c>
      <x:c r="S74" s="37" t="n">
        <x:v>0</x:v>
      </x:c>
      <x:c r="T74" s="37" t="n">
        <x:v>0</x:v>
      </x:c>
      <x:c r="U74" s="37" t="n">
        <x:v>0</x:v>
      </x:c>
      <x:c r="V74" s="58" t="n">
        <x:v>0</x:v>
      </x:c>
      <x:c r="W74" s="37" t="n">
        <x:v>-14</x:v>
      </x:c>
      <x:c r="X74" s="42" t="str">
        <x:v>https://www.cremenorca.org/documents/documents/12913doc1220230403021613.pdf</x:v>
      </x:c>
      <x:c r="Y74" s="40" t="str">
        <x:v>OBSERVADO</x:v>
      </x:c>
      <x:c r="Z74" s="37" t="n">
        <x:v>5</x:v>
      </x:c>
      <x:c r="AA74" s="40" t="str">
        <x:v>SÍ</x:v>
      </x:c>
      <x:c r="AB74" s="37" t="str">
        <x:v>PaP domiciliario + comercial por zonas desde 13/11/2023; noviembre = transición.</x:v>
      </x:c>
      <x:c r="AC74" s="42" t="str">
        <x:v>https://www.residusmenorca.net/municipis/mao/</x:v>
      </x:c>
    </x:row>
    <x:row r="75" ht="30" customHeight="1">
      <x:c r="A75" s="55" t="n">
        <x:v>44805</x:v>
      </x:c>
      <x:c r="B75" s="38" t="n">
        <x:v>2022</x:v>
      </x:c>
      <x:c r="C75" s="38" t="n">
        <x:v>9</x:v>
      </x:c>
      <x:c r="D75" s="38" t="str">
        <x:v>Setembre</x:v>
      </x:c>
      <x:c r="E75" s="38" t="str">
        <x:v>Es Castell</x:v>
      </x:c>
      <x:c r="F75" s="43" t="n">
        <x:v>18250</x:v>
      </x:c>
      <x:c r="G75" s="43" t="n">
        <x:v>19560</x:v>
      </x:c>
      <x:c r="H75" s="43" t="n">
        <x:v>27450</x:v>
      </x:c>
      <x:c r="I75" s="43" t="n">
        <x:v>0</x:v>
      </x:c>
      <x:c r="J75" s="43" t="n">
        <x:v>223280</x:v>
      </x:c>
      <x:c r="K75" s="43" t="n">
        <x:f>IF(COUNTA(F75:I75)=0,"",SUM(F75:I75))</x:f>
        <x:v>65260</x:v>
      </x:c>
      <x:c r="L75" s="43" t="n">
        <x:f>IF(COUNTA(F75:J75)=0,"",SUM(F75:J75))</x:f>
        <x:v>288540</x:v>
      </x:c>
      <x:c r="M75" s="51" t="n">
        <x:f>IF(L75="","",K75/L75)</x:f>
        <x:v>0.22617314757052748</x:v>
      </x:c>
      <x:c r="N75" s="43" t="n">
        <x:v>163415</x:v>
      </x:c>
      <x:c r="O75" s="49" t="n">
        <x:v>1.2109725981462853</x:v>
      </x:c>
      <x:c r="P75" s="38" t="str">
        <x:v>NO</x:v>
      </x:c>
      <x:c r="Q75" s="38" t="n">
        <x:v>0</x:v>
      </x:c>
      <x:c r="R75" s="38" t="n">
        <x:v>0</x:v>
      </x:c>
      <x:c r="S75" s="38" t="n">
        <x:v>0</x:v>
      </x:c>
      <x:c r="T75" s="38" t="n">
        <x:v>0</x:v>
      </x:c>
      <x:c r="U75" s="38" t="n">
        <x:v>0</x:v>
      </x:c>
      <x:c r="V75" s="57" t="n">
        <x:v>0</x:v>
      </x:c>
      <x:c r="W75" s="38" t="n">
        <x:v>-15</x:v>
      </x:c>
      <x:c r="X75" s="41" t="str">
        <x:v>https://www.cremenorca.org/documents/documents/12913doc1220230403021613.pdf</x:v>
      </x:c>
      <x:c r="Y75" s="39" t="str">
        <x:v>OBSERVADO</x:v>
      </x:c>
      <x:c r="Z75" s="38" t="n">
        <x:v>5</x:v>
      </x:c>
      <x:c r="AA75" s="39" t="str">
        <x:v>SÍ</x:v>
      </x:c>
      <x:c r="AB75" s="38" t="str">
        <x:v>Fase inicial 18/19-12-2023 según fuente; diciembre = transición, enero 2024 = primer mes completo de la zona inicial.</x:v>
      </x:c>
      <x:c r="AC75" s="41" t="str">
        <x:v>https://www.cremenorca.org/documents/documents/13808doc1220241204122124.pdf</x:v>
      </x:c>
    </x:row>
    <x:row r="76" ht="30" customHeight="1">
      <x:c r="A76" s="56" t="n">
        <x:v>44805</x:v>
      </x:c>
      <x:c r="B76" s="37" t="n">
        <x:v>2022</x:v>
      </x:c>
      <x:c r="C76" s="37" t="n">
        <x:v>9</x:v>
      </x:c>
      <x:c r="D76" s="37" t="str">
        <x:v>Setembre</x:v>
      </x:c>
      <x:c r="E76" s="37" t="str">
        <x:v>Sant Lluís</x:v>
      </x:c>
      <x:c r="F76" s="44" t="n">
        <x:v>51380</x:v>
      </x:c>
      <x:c r="G76" s="44" t="n">
        <x:v>58040</x:v>
      </x:c>
      <x:c r="H76" s="44" t="n">
        <x:v>26360</x:v>
      </x:c>
      <x:c r="I76" s="44" t="n">
        <x:v>16500</x:v>
      </x:c>
      <x:c r="J76" s="44" t="n">
        <x:v>460420</x:v>
      </x:c>
      <x:c r="K76" s="44" t="n">
        <x:f>IF(COUNTA(F76:I76)=0,"",SUM(F76:I76))</x:f>
        <x:v>152280</x:v>
      </x:c>
      <x:c r="L76" s="44" t="n">
        <x:f>IF(COUNTA(F76:J76)=0,"",SUM(F76:J76))</x:f>
        <x:v>612700</x:v>
      </x:c>
      <x:c r="M76" s="52" t="n">
        <x:f>IF(L76="","",K76/L76)</x:f>
        <x:v>0.24853925248898318</x:v>
      </x:c>
      <x:c r="N76" s="44" t="n">
        <x:v>163415</x:v>
      </x:c>
      <x:c r="O76" s="50" t="n">
        <x:v>1.2109725981462853</x:v>
      </x:c>
      <x:c r="P76" s="37" t="str">
        <x:v>NO</x:v>
      </x:c>
      <x:c r="Q76" s="37" t="n">
        <x:v>0</x:v>
      </x:c>
      <x:c r="R76" s="37" t="n">
        <x:v>0</x:v>
      </x:c>
      <x:c r="S76" s="37" t="n">
        <x:v>0</x:v>
      </x:c>
      <x:c r="T76" s="37" t="n">
        <x:v>0</x:v>
      </x:c>
      <x:c r="U76" s="37" t="n">
        <x:v>0</x:v>
      </x:c>
      <x:c r="V76" s="58" t="n">
        <x:v>0</x:v>
      </x:c>
      <x:c r="W76" s="37"/>
      <x:c r="X76" s="42" t="str">
        <x:v>https://www.cremenorca.org/documents/documents/12913doc1220230403021613.pdf</x:v>
      </x:c>
      <x:c r="Y76" s="40" t="str">
        <x:v>OBSERVADO</x:v>
      </x:c>
      <x:c r="Z76" s="37" t="n">
        <x:v>5</x:v>
      </x:c>
      <x:c r="AA76" s="40" t="str">
        <x:v>SÍ</x:v>
      </x:c>
      <x:c r="AB76" s="37" t="str">
        <x:v>Operativo durante junio; día exacto no verificado. Junio = transición conservadora; julio = primer mes completo.</x:v>
      </x:c>
      <x:c r="AC76" s="42" t="str">
        <x:v>https://menorcaaldia.com/articulo/actualidad/el-consorcio-de-residuos-de-menorca-refuerza-la-recogida-puerta-a-puerta-en-los-comercios</x:v>
      </x:c>
    </x:row>
    <x:row r="77" ht="30" customHeight="1">
      <x:c r="A77" s="55" t="n">
        <x:v>44835</x:v>
      </x:c>
      <x:c r="B77" s="38" t="n">
        <x:v>2022</x:v>
      </x:c>
      <x:c r="C77" s="38" t="n">
        <x:v>10</x:v>
      </x:c>
      <x:c r="D77" s="38" t="str">
        <x:v>Octubre</x:v>
      </x:c>
      <x:c r="E77" s="38" t="str">
        <x:v>Ciutadella</x:v>
      </x:c>
      <x:c r="F77" s="43" t="n">
        <x:v>129410</x:v>
      </x:c>
      <x:c r="G77" s="43" t="n">
        <x:v>97240</x:v>
      </x:c>
      <x:c r="H77" s="43" t="n">
        <x:v>80340</x:v>
      </x:c>
      <x:c r="I77" s="43" t="n">
        <x:v>0</x:v>
      </x:c>
      <x:c r="J77" s="43" t="n">
        <x:v>1431200</x:v>
      </x:c>
      <x:c r="K77" s="43" t="n">
        <x:f>IF(COUNTA(F77:I77)=0,"",SUM(F77:I77))</x:f>
        <x:v>306990</x:v>
      </x:c>
      <x:c r="L77" s="43" t="n">
        <x:f>IF(COUNTA(F77:J77)=0,"",SUM(F77:J77))</x:f>
        <x:v>1738190</x:v>
      </x:c>
      <x:c r="M77" s="51" t="n">
        <x:f>IF(L77="","",K77/L77)</x:f>
        <x:v>0.1766147544284572</x:v>
      </x:c>
      <x:c r="N77" s="43" t="n">
        <x:v>127776</x:v>
      </x:c>
      <x:c r="O77" s="49" t="n">
        <x:v>0.9468728984532616</x:v>
      </x:c>
      <x:c r="P77" s="38" t="str">
        <x:v>NO</x:v>
      </x:c>
      <x:c r="Q77" s="38" t="n">
        <x:v>0</x:v>
      </x:c>
      <x:c r="R77" s="38" t="n">
        <x:v>0</x:v>
      </x:c>
      <x:c r="S77" s="38" t="n">
        <x:v>0</x:v>
      </x:c>
      <x:c r="T77" s="38" t="n">
        <x:v>0</x:v>
      </x:c>
      <x:c r="U77" s="38" t="n">
        <x:v>0</x:v>
      </x:c>
      <x:c r="V77" s="57" t="n">
        <x:v>0</x:v>
      </x:c>
      <x:c r="W77" s="38"/>
      <x:c r="X77" s="41" t="str">
        <x:v>https://www.cremenorca.org/documents/documents/12913doc1220230403021613.pdf</x:v>
      </x:c>
      <x:c r="Y77" s="39" t="str">
        <x:v>OBSERVADO</x:v>
      </x:c>
      <x:c r="Z77" s="38" t="n">
        <x:v>5</x:v>
      </x:c>
      <x:c r="AA77" s="39" t="str">
        <x:v>SÍ</x:v>
      </x:c>
      <x:c r="AB77" s="38" t="str">
        <x:v>Inicio 01/06/2023 reportado explícitamente; junio se considera primer mes tratado.</x:v>
      </x:c>
      <x:c r="AC77" s="41" t="str">
        <x:v>https://www.menorca.info/menorca/local/2023/07/12/1974711/comerciantes-ciutadella-estallan-contra-puerta-puerta-hay-basura-todas-horas.html</x:v>
      </x:c>
    </x:row>
    <x:row r="78" ht="30" customHeight="1">
      <x:c r="A78" s="56" t="n">
        <x:v>44835</x:v>
      </x:c>
      <x:c r="B78" s="37" t="n">
        <x:v>2022</x:v>
      </x:c>
      <x:c r="C78" s="37" t="n">
        <x:v>10</x:v>
      </x:c>
      <x:c r="D78" s="37" t="str">
        <x:v>Octubre</x:v>
      </x:c>
      <x:c r="E78" s="37" t="str">
        <x:v>Ferreries</x:v>
      </x:c>
      <x:c r="F78" s="44" t="n">
        <x:v>19900</x:v>
      </x:c>
      <x:c r="G78" s="44" t="n">
        <x:v>8180</x:v>
      </x:c>
      <x:c r="H78" s="44" t="n">
        <x:v>17250</x:v>
      </x:c>
      <x:c r="I78" s="44" t="n">
        <x:v>0</x:v>
      </x:c>
      <x:c r="J78" s="44" t="n">
        <x:v>150240</x:v>
      </x:c>
      <x:c r="K78" s="44" t="n">
        <x:f>IF(COUNTA(F78:I78)=0,"",SUM(F78:I78))</x:f>
        <x:v>45330</x:v>
      </x:c>
      <x:c r="L78" s="44" t="n">
        <x:f>IF(COUNTA(F78:J78)=0,"",SUM(F78:J78))</x:f>
        <x:v>195570</x:v>
      </x:c>
      <x:c r="M78" s="52" t="n">
        <x:f>IF(L78="","",K78/L78)</x:f>
        <x:v>0.2317840159533671</x:v>
      </x:c>
      <x:c r="N78" s="44" t="n">
        <x:v>127776</x:v>
      </x:c>
      <x:c r="O78" s="50" t="n">
        <x:v>0.9468728984532616</x:v>
      </x:c>
      <x:c r="P78" s="37" t="str">
        <x:v>NO</x:v>
      </x:c>
      <x:c r="Q78" s="37" t="n">
        <x:v>0</x:v>
      </x:c>
      <x:c r="R78" s="37" t="n">
        <x:v>0</x:v>
      </x:c>
      <x:c r="S78" s="37" t="n">
        <x:v>0</x:v>
      </x:c>
      <x:c r="T78" s="37" t="n">
        <x:v>0</x:v>
      </x:c>
      <x:c r="U78" s="37" t="n">
        <x:v>0</x:v>
      </x:c>
      <x:c r="V78" s="58" t="n">
        <x:v>0</x:v>
      </x:c>
      <x:c r="W78" s="37"/>
      <x:c r="X78" s="42" t="str">
        <x:v>https://www.cremenorca.org/documents/documents/12913doc1220230403021613.pdf</x:v>
      </x:c>
      <x:c r="Y78" s="40" t="str">
        <x:v>OBSERVADO</x:v>
      </x:c>
      <x:c r="Z78" s="37" t="n">
        <x:v>5</x:v>
      </x:c>
      <x:c r="AA78" s="40" t="str">
        <x:v>SÍ</x:v>
      </x:c>
      <x:c r="AB78" s="37" t="str">
        <x:v>Inicio efectivo 15/05/2023 confirmado al día siguiente; primer mes completo: junio.</x:v>
      </x:c>
      <x:c r="AC78" s="42" t="str">
        <x:v>https://www.menorca.info/menorca/local/2023/05/16/1937517/recogida-residuos-puerta-puerta-empieza-solo-negocios-ferreries-dudas.html</x:v>
      </x:c>
    </x:row>
    <x:row r="79" ht="30" customHeight="1">
      <x:c r="A79" s="55" t="n">
        <x:v>44835</x:v>
      </x:c>
      <x:c r="B79" s="38" t="n">
        <x:v>2022</x:v>
      </x:c>
      <x:c r="C79" s="38" t="n">
        <x:v>10</x:v>
      </x:c>
      <x:c r="D79" s="38" t="str">
        <x:v>Octubre</x:v>
      </x:c>
      <x:c r="E79" s="38" t="str">
        <x:v>Es Migjorn Gran</x:v>
      </x:c>
      <x:c r="F79" s="43" t="n">
        <x:v>9340</x:v>
      </x:c>
      <x:c r="G79" s="43" t="n">
        <x:v>8300</x:v>
      </x:c>
      <x:c r="H79" s="43" t="n">
        <x:v>8950</x:v>
      </x:c>
      <x:c r="I79" s="43" t="n">
        <x:v>0</x:v>
      </x:c>
      <x:c r="J79" s="43" t="n">
        <x:v>90560</x:v>
      </x:c>
      <x:c r="K79" s="43" t="n">
        <x:f>IF(COUNTA(F79:I79)=0,"",SUM(F79:I79))</x:f>
        <x:v>26590</x:v>
      </x:c>
      <x:c r="L79" s="43" t="n">
        <x:f>IF(COUNTA(F79:J79)=0,"",SUM(F79:J79))</x:f>
        <x:v>117150</x:v>
      </x:c>
      <x:c r="M79" s="51" t="n">
        <x:f>IF(L79="","",K79/L79)</x:f>
        <x:v>0.22697396500213401</x:v>
      </x:c>
      <x:c r="N79" s="43" t="n">
        <x:v>127776</x:v>
      </x:c>
      <x:c r="O79" s="49" t="n">
        <x:v>0.9468728984532616</x:v>
      </x:c>
      <x:c r="P79" s="38" t="str">
        <x:v>NO</x:v>
      </x:c>
      <x:c r="Q79" s="38" t="n">
        <x:v>0</x:v>
      </x:c>
      <x:c r="R79" s="38" t="n">
        <x:v>0</x:v>
      </x:c>
      <x:c r="S79" s="38" t="n">
        <x:v>0</x:v>
      </x:c>
      <x:c r="T79" s="38" t="n">
        <x:v>0</x:v>
      </x:c>
      <x:c r="U79" s="38" t="n">
        <x:v>0</x:v>
      </x:c>
      <x:c r="V79" s="57" t="n">
        <x:v>0</x:v>
      </x:c>
      <x:c r="W79" s="38"/>
      <x:c r="X79" s="41" t="str">
        <x:v>https://www.cremenorca.org/documents/documents/12913doc1220230403021613.pdf</x:v>
      </x:c>
      <x:c r="Y79" s="39" t="str">
        <x:v>OBSERVADO</x:v>
      </x:c>
      <x:c r="Z79" s="38" t="n">
        <x:v>5</x:v>
      </x:c>
      <x:c r="AA79" s="39" t="str">
        <x:v>SÍ</x:v>
      </x:c>
      <x:c r="AB79" s="38" t="str">
        <x:v>07/08/2023 fue fecha anunciada de entrada. Se conserva como fecha operativa provisional hasta localizar confirmación posterior.</x:v>
      </x:c>
      <x:c r="AC79" s="41" t="str">
        <x:v>https://menorcaaldia.com/articulo/actualidad/el-consorcio-de-residuos-de-menorca-refuerza-la-recogida-puerta-a-puerta-en-los-comercios</x:v>
      </x:c>
    </x:row>
    <x:row r="80" ht="30" customHeight="1">
      <x:c r="A80" s="56" t="n">
        <x:v>44835</x:v>
      </x:c>
      <x:c r="B80" s="37" t="n">
        <x:v>2022</x:v>
      </x:c>
      <x:c r="C80" s="37" t="n">
        <x:v>10</x:v>
      </x:c>
      <x:c r="D80" s="37" t="str">
        <x:v>Octubre</x:v>
      </x:c>
      <x:c r="E80" s="37" t="str">
        <x:v>Es Mercadal</x:v>
      </x:c>
      <x:c r="F80" s="44" t="n">
        <x:v>31900</x:v>
      </x:c>
      <x:c r="G80" s="44" t="n">
        <x:v>30120</x:v>
      </x:c>
      <x:c r="H80" s="44" t="n">
        <x:v>23310</x:v>
      </x:c>
      <x:c r="I80" s="44" t="n">
        <x:v>0</x:v>
      </x:c>
      <x:c r="J80" s="44" t="n">
        <x:v>321800</x:v>
      </x:c>
      <x:c r="K80" s="44" t="n">
        <x:f>IF(COUNTA(F80:I80)=0,"",SUM(F80:I80))</x:f>
        <x:v>85330</x:v>
      </x:c>
      <x:c r="L80" s="44" t="n">
        <x:f>IF(COUNTA(F80:J80)=0,"",SUM(F80:J80))</x:f>
        <x:v>407130</x:v>
      </x:c>
      <x:c r="M80" s="52" t="n">
        <x:f>IF(L80="","",K80/L80)</x:f>
        <x:v>0.20958907474271118</x:v>
      </x:c>
      <x:c r="N80" s="44" t="n">
        <x:v>127776</x:v>
      </x:c>
      <x:c r="O80" s="50" t="n">
        <x:v>0.9468728984532616</x:v>
      </x:c>
      <x:c r="P80" s="37" t="str">
        <x:v>NO</x:v>
      </x:c>
      <x:c r="Q80" s="37" t="n">
        <x:v>0</x:v>
      </x:c>
      <x:c r="R80" s="37" t="n">
        <x:v>0</x:v>
      </x:c>
      <x:c r="S80" s="37" t="n">
        <x:v>0</x:v>
      </x:c>
      <x:c r="T80" s="37" t="n">
        <x:v>0</x:v>
      </x:c>
      <x:c r="U80" s="37" t="n">
        <x:v>0</x:v>
      </x:c>
      <x:c r="V80" s="58" t="n">
        <x:v>0</x:v>
      </x:c>
      <x:c r="W80" s="37"/>
      <x:c r="X80" s="42" t="str">
        <x:v>https://www.cremenorca.org/documents/documents/12913doc1220230403021613.pdf</x:v>
      </x:c>
      <x:c r="Y80" s="40" t="str">
        <x:v>OBSERVADO</x:v>
      </x:c>
      <x:c r="Z80" s="37" t="n">
        <x:v>5</x:v>
      </x:c>
      <x:c r="AA80" s="40" t="str">
        <x:v>SÍ</x:v>
      </x:c>
      <x:c r="AB80" s="37" t="str">
        <x:v>Inicio efectivo 07/08/2023 confirmado retrospectivamente; agosto = transición.</x:v>
      </x:c>
      <x:c r="AC80" s="42" t="str">
        <x:v>https://www.menorca.info/menorca/local/2023/09/12/2010471/recogida-puerta-puerta-entra-mal-pie-mercadal-fornells.html</x:v>
      </x:c>
    </x:row>
    <x:row r="81" ht="30" customHeight="1">
      <x:c r="A81" s="55" t="n">
        <x:v>44835</x:v>
      </x:c>
      <x:c r="B81" s="38" t="n">
        <x:v>2022</x:v>
      </x:c>
      <x:c r="C81" s="38" t="n">
        <x:v>10</x:v>
      </x:c>
      <x:c r="D81" s="38" t="str">
        <x:v>Octubre</x:v>
      </x:c>
      <x:c r="E81" s="38" t="str">
        <x:v>Alaior</x:v>
      </x:c>
      <x:c r="F81" s="43" t="n">
        <x:v>45980</x:v>
      </x:c>
      <x:c r="G81" s="43" t="n">
        <x:v>33570</x:v>
      </x:c>
      <x:c r="H81" s="43" t="n">
        <x:v>22570</x:v>
      </x:c>
      <x:c r="I81" s="43" t="n">
        <x:v>0</x:v>
      </x:c>
      <x:c r="J81" s="43" t="n">
        <x:v>408080</x:v>
      </x:c>
      <x:c r="K81" s="43" t="n">
        <x:f>IF(COUNTA(F81:I81)=0,"",SUM(F81:I81))</x:f>
        <x:v>102120</x:v>
      </x:c>
      <x:c r="L81" s="43" t="n">
        <x:f>IF(COUNTA(F81:J81)=0,"",SUM(F81:J81))</x:f>
        <x:v>510200</x:v>
      </x:c>
      <x:c r="M81" s="51" t="n">
        <x:f>IF(L81="","",K81/L81)</x:f>
        <x:v>0.20015680125441004</x:v>
      </x:c>
      <x:c r="N81" s="43" t="n">
        <x:v>127776</x:v>
      </x:c>
      <x:c r="O81" s="49" t="n">
        <x:v>0.9468728984532616</x:v>
      </x:c>
      <x:c r="P81" s="38" t="str">
        <x:v>NO</x:v>
      </x:c>
      <x:c r="Q81" s="38" t="n">
        <x:v>0</x:v>
      </x:c>
      <x:c r="R81" s="38" t="n">
        <x:v>0</x:v>
      </x:c>
      <x:c r="S81" s="38" t="n">
        <x:v>0</x:v>
      </x:c>
      <x:c r="T81" s="38" t="n">
        <x:v>0</x:v>
      </x:c>
      <x:c r="U81" s="38" t="n">
        <x:v>0</x:v>
      </x:c>
      <x:c r="V81" s="57" t="n">
        <x:v>0</x:v>
      </x:c>
      <x:c r="W81" s="38"/>
      <x:c r="X81" s="41" t="str">
        <x:v>https://www.cremenorca.org/documents/documents/12913doc1220230403021613.pdf</x:v>
      </x:c>
      <x:c r="Y81" s="39" t="str">
        <x:v>OBSERVADO</x:v>
      </x:c>
      <x:c r="Z81" s="38" t="n">
        <x:v>5</x:v>
      </x:c>
      <x:c r="AA81" s="39" t="str">
        <x:v>SÍ</x:v>
      </x:c>
      <x:c r="AB81" s="38" t="str">
        <x:v>Inicio anunciado tras Sant Llorenç (fiestas terminan 14/08). Agosto = transición; septiembre = primer mes completo conservador.</x:v>
      </x:c>
      <x:c r="AC81" s="41" t="str">
        <x:v>https://menorcaaldia.com/articulo/actualidad/el-consorcio-de-residuos-de-menorca-refuerza-la-recogida-puerta-a-puerta-en-los-comercios</x:v>
      </x:c>
    </x:row>
    <x:row r="82" ht="30" customHeight="1">
      <x:c r="A82" s="56" t="n">
        <x:v>44835</x:v>
      </x:c>
      <x:c r="B82" s="37" t="n">
        <x:v>2022</x:v>
      </x:c>
      <x:c r="C82" s="37" t="n">
        <x:v>10</x:v>
      </x:c>
      <x:c r="D82" s="37" t="str">
        <x:v>Octubre</x:v>
      </x:c>
      <x:c r="E82" s="37" t="str">
        <x:v>Maó</x:v>
      </x:c>
      <x:c r="F82" s="44" t="n">
        <x:v>142910</x:v>
      </x:c>
      <x:c r="G82" s="44" t="n">
        <x:v>70060</x:v>
      </x:c>
      <x:c r="H82" s="44" t="n">
        <x:v>60630</x:v>
      </x:c>
      <x:c r="I82" s="44" t="n">
        <x:v>840</x:v>
      </x:c>
      <x:c r="J82" s="44" t="n">
        <x:v>960860</x:v>
      </x:c>
      <x:c r="K82" s="44" t="n">
        <x:f>IF(COUNTA(F82:I82)=0,"",SUM(F82:I82))</x:f>
        <x:v>274440</x:v>
      </x:c>
      <x:c r="L82" s="44" t="n">
        <x:f>IF(COUNTA(F82:J82)=0,"",SUM(F82:J82))</x:f>
        <x:v>1235300</x:v>
      </x:c>
      <x:c r="M82" s="52" t="n">
        <x:f>IF(L82="","",K82/L82)</x:f>
        <x:v>0.22216465635877924</x:v>
      </x:c>
      <x:c r="N82" s="44" t="n">
        <x:v>127776</x:v>
      </x:c>
      <x:c r="O82" s="50" t="n">
        <x:v>0.9468728984532616</x:v>
      </x:c>
      <x:c r="P82" s="37" t="str">
        <x:v>NO</x:v>
      </x:c>
      <x:c r="Q82" s="37" t="n">
        <x:v>0</x:v>
      </x:c>
      <x:c r="R82" s="37" t="n">
        <x:v>0</x:v>
      </x:c>
      <x:c r="S82" s="37" t="n">
        <x:v>0</x:v>
      </x:c>
      <x:c r="T82" s="37" t="n">
        <x:v>0</x:v>
      </x:c>
      <x:c r="U82" s="37" t="n">
        <x:v>0</x:v>
      </x:c>
      <x:c r="V82" s="58" t="n">
        <x:v>0</x:v>
      </x:c>
      <x:c r="W82" s="37" t="n">
        <x:v>-13</x:v>
      </x:c>
      <x:c r="X82" s="42" t="str">
        <x:v>https://www.cremenorca.org/documents/documents/12913doc1220230403021613.pdf</x:v>
      </x:c>
      <x:c r="Y82" s="40" t="str">
        <x:v>OBSERVADO</x:v>
      </x:c>
      <x:c r="Z82" s="37" t="n">
        <x:v>5</x:v>
      </x:c>
      <x:c r="AA82" s="40" t="str">
        <x:v>SÍ</x:v>
      </x:c>
      <x:c r="AB82" s="37" t="str">
        <x:v>PaP domiciliario + comercial por zonas desde 13/11/2023; noviembre = transición.</x:v>
      </x:c>
      <x:c r="AC82" s="42" t="str">
        <x:v>https://www.residusmenorca.net/municipis/mao/</x:v>
      </x:c>
    </x:row>
    <x:row r="83" ht="30" customHeight="1">
      <x:c r="A83" s="55" t="n">
        <x:v>44835</x:v>
      </x:c>
      <x:c r="B83" s="38" t="n">
        <x:v>2022</x:v>
      </x:c>
      <x:c r="C83" s="38" t="n">
        <x:v>10</x:v>
      </x:c>
      <x:c r="D83" s="38" t="str">
        <x:v>Octubre</x:v>
      </x:c>
      <x:c r="E83" s="38" t="str">
        <x:v>Es Castell</x:v>
      </x:c>
      <x:c r="F83" s="43" t="n">
        <x:v>18670</x:v>
      </x:c>
      <x:c r="G83" s="43" t="n">
        <x:v>19900</x:v>
      </x:c>
      <x:c r="H83" s="43" t="n">
        <x:v>18390</x:v>
      </x:c>
      <x:c r="I83" s="43" t="n">
        <x:v>0</x:v>
      </x:c>
      <x:c r="J83" s="43" t="n">
        <x:v>201700</x:v>
      </x:c>
      <x:c r="K83" s="43" t="n">
        <x:f>IF(COUNTA(F83:I83)=0,"",SUM(F83:I83))</x:f>
        <x:v>56960</x:v>
      </x:c>
      <x:c r="L83" s="43" t="n">
        <x:f>IF(COUNTA(F83:J83)=0,"",SUM(F83:J83))</x:f>
        <x:v>258660</x:v>
      </x:c>
      <x:c r="M83" s="51" t="n">
        <x:f>IF(L83="","",K83/L83)</x:f>
        <x:v>0.2202118611304415</x:v>
      </x:c>
      <x:c r="N83" s="43" t="n">
        <x:v>127776</x:v>
      </x:c>
      <x:c r="O83" s="49" t="n">
        <x:v>0.9468728984532616</x:v>
      </x:c>
      <x:c r="P83" s="38" t="str">
        <x:v>NO</x:v>
      </x:c>
      <x:c r="Q83" s="38" t="n">
        <x:v>0</x:v>
      </x:c>
      <x:c r="R83" s="38" t="n">
        <x:v>0</x:v>
      </x:c>
      <x:c r="S83" s="38" t="n">
        <x:v>0</x:v>
      </x:c>
      <x:c r="T83" s="38" t="n">
        <x:v>0</x:v>
      </x:c>
      <x:c r="U83" s="38" t="n">
        <x:v>0</x:v>
      </x:c>
      <x:c r="V83" s="57" t="n">
        <x:v>0</x:v>
      </x:c>
      <x:c r="W83" s="38" t="n">
        <x:v>-14</x:v>
      </x:c>
      <x:c r="X83" s="41" t="str">
        <x:v>https://www.cremenorca.org/documents/documents/12913doc1220230403021613.pdf</x:v>
      </x:c>
      <x:c r="Y83" s="39" t="str">
        <x:v>OBSERVADO</x:v>
      </x:c>
      <x:c r="Z83" s="38" t="n">
        <x:v>5</x:v>
      </x:c>
      <x:c r="AA83" s="39" t="str">
        <x:v>SÍ</x:v>
      </x:c>
      <x:c r="AB83" s="38" t="str">
        <x:v>Fase inicial 18/19-12-2023 según fuente; diciembre = transición, enero 2024 = primer mes completo de la zona inicial.</x:v>
      </x:c>
      <x:c r="AC83" s="41" t="str">
        <x:v>https://www.cremenorca.org/documents/documents/13808doc1220241204122124.pdf</x:v>
      </x:c>
    </x:row>
    <x:row r="84" ht="30" customHeight="1">
      <x:c r="A84" s="56" t="n">
        <x:v>44835</x:v>
      </x:c>
      <x:c r="B84" s="37" t="n">
        <x:v>2022</x:v>
      </x:c>
      <x:c r="C84" s="37" t="n">
        <x:v>10</x:v>
      </x:c>
      <x:c r="D84" s="37" t="str">
        <x:v>Octubre</x:v>
      </x:c>
      <x:c r="E84" s="37" t="str">
        <x:v>Sant Lluís</x:v>
      </x:c>
      <x:c r="F84" s="44" t="n">
        <x:v>38020</x:v>
      </x:c>
      <x:c r="G84" s="44" t="n">
        <x:v>46940</x:v>
      </x:c>
      <x:c r="H84" s="44" t="n">
        <x:v>7830</x:v>
      </x:c>
      <x:c r="I84" s="44" t="n">
        <x:v>5820</x:v>
      </x:c>
      <x:c r="J84" s="44" t="n">
        <x:v>347920</x:v>
      </x:c>
      <x:c r="K84" s="44" t="n">
        <x:f>IF(COUNTA(F84:I84)=0,"",SUM(F84:I84))</x:f>
        <x:v>98610</x:v>
      </x:c>
      <x:c r="L84" s="44" t="n">
        <x:f>IF(COUNTA(F84:J84)=0,"",SUM(F84:J84))</x:f>
        <x:v>446530</x:v>
      </x:c>
      <x:c r="M84" s="52" t="n">
        <x:f>IF(L84="","",K84/L84)</x:f>
        <x:v>0.22083622600945066</x:v>
      </x:c>
      <x:c r="N84" s="44" t="n">
        <x:v>127776</x:v>
      </x:c>
      <x:c r="O84" s="50" t="n">
        <x:v>0.9468728984532616</x:v>
      </x:c>
      <x:c r="P84" s="37" t="str">
        <x:v>NO</x:v>
      </x:c>
      <x:c r="Q84" s="37" t="n">
        <x:v>0</x:v>
      </x:c>
      <x:c r="R84" s="37" t="n">
        <x:v>0</x:v>
      </x:c>
      <x:c r="S84" s="37" t="n">
        <x:v>0</x:v>
      </x:c>
      <x:c r="T84" s="37" t="n">
        <x:v>0</x:v>
      </x:c>
      <x:c r="U84" s="37" t="n">
        <x:v>0</x:v>
      </x:c>
      <x:c r="V84" s="58" t="n">
        <x:v>0</x:v>
      </x:c>
      <x:c r="W84" s="37"/>
      <x:c r="X84" s="42" t="str">
        <x:v>https://www.cremenorca.org/documents/documents/12913doc1220230403021613.pdf</x:v>
      </x:c>
      <x:c r="Y84" s="40" t="str">
        <x:v>OBSERVADO</x:v>
      </x:c>
      <x:c r="Z84" s="37" t="n">
        <x:v>5</x:v>
      </x:c>
      <x:c r="AA84" s="40" t="str">
        <x:v>SÍ</x:v>
      </x:c>
      <x:c r="AB84" s="37" t="str">
        <x:v>Operativo durante junio; día exacto no verificado. Junio = transición conservadora; julio = primer mes completo.</x:v>
      </x:c>
      <x:c r="AC84" s="42" t="str">
        <x:v>https://menorcaaldia.com/articulo/actualidad/el-consorcio-de-residuos-de-menorca-refuerza-la-recogida-puerta-a-puerta-en-los-comercios</x:v>
      </x:c>
    </x:row>
    <x:row r="85" ht="30" customHeight="1">
      <x:c r="A85" s="55" t="n">
        <x:v>44866</x:v>
      </x:c>
      <x:c r="B85" s="38" t="n">
        <x:v>2022</x:v>
      </x:c>
      <x:c r="C85" s="38" t="n">
        <x:v>11</x:v>
      </x:c>
      <x:c r="D85" s="38" t="str">
        <x:v>Novembre</x:v>
      </x:c>
      <x:c r="E85" s="38" t="str">
        <x:v>Ciutadella</x:v>
      </x:c>
      <x:c r="F85" s="43" t="n">
        <x:v>72460</x:v>
      </x:c>
      <x:c r="G85" s="43" t="n">
        <x:v>52070</x:v>
      </x:c>
      <x:c r="H85" s="43" t="n">
        <x:v>56260</x:v>
      </x:c>
      <x:c r="I85" s="43" t="n">
        <x:v>0</x:v>
      </x:c>
      <x:c r="J85" s="43" t="n">
        <x:v>910060</x:v>
      </x:c>
      <x:c r="K85" s="43" t="n">
        <x:f>IF(COUNTA(F85:I85)=0,"",SUM(F85:I85))</x:f>
        <x:v>180790</x:v>
      </x:c>
      <x:c r="L85" s="43" t="n">
        <x:f>IF(COUNTA(F85:J85)=0,"",SUM(F85:J85))</x:f>
        <x:v>1090850</x:v>
      </x:c>
      <x:c r="M85" s="51" t="n">
        <x:f>IF(L85="","",K85/L85)</x:f>
        <x:v>0.16573314387862675</x:v>
      </x:c>
      <x:c r="N85" s="43" t="n">
        <x:v>100762</x:v>
      </x:c>
      <x:c r="O85" s="49" t="n">
        <x:v>0.7466880086553621</x:v>
      </x:c>
      <x:c r="P85" s="38" t="str">
        <x:v>NO</x:v>
      </x:c>
      <x:c r="Q85" s="38" t="n">
        <x:v>0</x:v>
      </x:c>
      <x:c r="R85" s="38" t="n">
        <x:v>0</x:v>
      </x:c>
      <x:c r="S85" s="38" t="n">
        <x:v>0</x:v>
      </x:c>
      <x:c r="T85" s="38" t="n">
        <x:v>0</x:v>
      </x:c>
      <x:c r="U85" s="38" t="n">
        <x:v>0</x:v>
      </x:c>
      <x:c r="V85" s="57" t="n">
        <x:v>0</x:v>
      </x:c>
      <x:c r="W85" s="38"/>
      <x:c r="X85" s="41" t="str">
        <x:v>https://www.cremenorca.org/documents/documents/12913doc1220230403021613.pdf</x:v>
      </x:c>
      <x:c r="Y85" s="39" t="str">
        <x:v>OBSERVADO</x:v>
      </x:c>
      <x:c r="Z85" s="38" t="n">
        <x:v>5</x:v>
      </x:c>
      <x:c r="AA85" s="39" t="str">
        <x:v>SÍ</x:v>
      </x:c>
      <x:c r="AB85" s="38" t="str">
        <x:v>Inicio 01/06/2023 reportado explícitamente; junio se considera primer mes tratado.</x:v>
      </x:c>
      <x:c r="AC85" s="41" t="str">
        <x:v>https://www.menorca.info/menorca/local/2023/07/12/1974711/comerciantes-ciutadella-estallan-contra-puerta-puerta-hay-basura-todas-horas.html</x:v>
      </x:c>
    </x:row>
    <x:row r="86" ht="30" customHeight="1">
      <x:c r="A86" s="56" t="n">
        <x:v>44866</x:v>
      </x:c>
      <x:c r="B86" s="37" t="n">
        <x:v>2022</x:v>
      </x:c>
      <x:c r="C86" s="37" t="n">
        <x:v>11</x:v>
      </x:c>
      <x:c r="D86" s="37" t="str">
        <x:v>Novembre</x:v>
      </x:c>
      <x:c r="E86" s="37" t="str">
        <x:v>Ferreries</x:v>
      </x:c>
      <x:c r="F86" s="44" t="n">
        <x:v>13640</x:v>
      </x:c>
      <x:c r="G86" s="44" t="n">
        <x:v>9690</x:v>
      </x:c>
      <x:c r="H86" s="44" t="n">
        <x:v>5850</x:v>
      </x:c>
      <x:c r="I86" s="44" t="n">
        <x:v>0</x:v>
      </x:c>
      <x:c r="J86" s="44" t="n">
        <x:v>110200</x:v>
      </x:c>
      <x:c r="K86" s="44" t="n">
        <x:f>IF(COUNTA(F86:I86)=0,"",SUM(F86:I86))</x:f>
        <x:v>29180</x:v>
      </x:c>
      <x:c r="L86" s="44" t="n">
        <x:f>IF(COUNTA(F86:J86)=0,"",SUM(F86:J86))</x:f>
        <x:v>139380</x:v>
      </x:c>
      <x:c r="M86" s="52" t="n">
        <x:f>IF(L86="","",K86/L86)</x:f>
        <x:v>0.2093557181805137</x:v>
      </x:c>
      <x:c r="N86" s="44" t="n">
        <x:v>100762</x:v>
      </x:c>
      <x:c r="O86" s="50" t="n">
        <x:v>0.7466880086553621</x:v>
      </x:c>
      <x:c r="P86" s="37" t="str">
        <x:v>NO</x:v>
      </x:c>
      <x:c r="Q86" s="37" t="n">
        <x:v>0</x:v>
      </x:c>
      <x:c r="R86" s="37" t="n">
        <x:v>0</x:v>
      </x:c>
      <x:c r="S86" s="37" t="n">
        <x:v>0</x:v>
      </x:c>
      <x:c r="T86" s="37" t="n">
        <x:v>0</x:v>
      </x:c>
      <x:c r="U86" s="37" t="n">
        <x:v>0</x:v>
      </x:c>
      <x:c r="V86" s="58" t="n">
        <x:v>0</x:v>
      </x:c>
      <x:c r="W86" s="37"/>
      <x:c r="X86" s="42" t="str">
        <x:v>https://www.cremenorca.org/documents/documents/12913doc1220230403021613.pdf</x:v>
      </x:c>
      <x:c r="Y86" s="40" t="str">
        <x:v>OBSERVADO</x:v>
      </x:c>
      <x:c r="Z86" s="37" t="n">
        <x:v>5</x:v>
      </x:c>
      <x:c r="AA86" s="40" t="str">
        <x:v>SÍ</x:v>
      </x:c>
      <x:c r="AB86" s="37" t="str">
        <x:v>Inicio efectivo 15/05/2023 confirmado al día siguiente; primer mes completo: junio.</x:v>
      </x:c>
      <x:c r="AC86" s="42" t="str">
        <x:v>https://www.menorca.info/menorca/local/2023/05/16/1937517/recogida-residuos-puerta-puerta-empieza-solo-negocios-ferreries-dudas.html</x:v>
      </x:c>
    </x:row>
    <x:row r="87" ht="30" customHeight="1">
      <x:c r="A87" s="55" t="n">
        <x:v>44866</x:v>
      </x:c>
      <x:c r="B87" s="38" t="n">
        <x:v>2022</x:v>
      </x:c>
      <x:c r="C87" s="38" t="n">
        <x:v>11</x:v>
      </x:c>
      <x:c r="D87" s="38" t="str">
        <x:v>Novembre</x:v>
      </x:c>
      <x:c r="E87" s="38" t="str">
        <x:v>Es Migjorn Gran</x:v>
      </x:c>
      <x:c r="F87" s="43" t="n">
        <x:v>7790</x:v>
      </x:c>
      <x:c r="G87" s="43" t="n">
        <x:v>3900</x:v>
      </x:c>
      <x:c r="H87" s="43" t="n">
        <x:v>3280</x:v>
      </x:c>
      <x:c r="I87" s="43" t="n">
        <x:v>0</x:v>
      </x:c>
      <x:c r="J87" s="43" t="n">
        <x:v>45600</x:v>
      </x:c>
      <x:c r="K87" s="43" t="n">
        <x:f>IF(COUNTA(F87:I87)=0,"",SUM(F87:I87))</x:f>
        <x:v>14970</x:v>
      </x:c>
      <x:c r="L87" s="43" t="n">
        <x:f>IF(COUNTA(F87:J87)=0,"",SUM(F87:J87))</x:f>
        <x:v>60570</x:v>
      </x:c>
      <x:c r="M87" s="51" t="n">
        <x:f>IF(L87="","",K87/L87)</x:f>
        <x:v>0.24715205547300645</x:v>
      </x:c>
      <x:c r="N87" s="43" t="n">
        <x:v>100762</x:v>
      </x:c>
      <x:c r="O87" s="49" t="n">
        <x:v>0.7466880086553621</x:v>
      </x:c>
      <x:c r="P87" s="38" t="str">
        <x:v>NO</x:v>
      </x:c>
      <x:c r="Q87" s="38" t="n">
        <x:v>0</x:v>
      </x:c>
      <x:c r="R87" s="38" t="n">
        <x:v>0</x:v>
      </x:c>
      <x:c r="S87" s="38" t="n">
        <x:v>0</x:v>
      </x:c>
      <x:c r="T87" s="38" t="n">
        <x:v>0</x:v>
      </x:c>
      <x:c r="U87" s="38" t="n">
        <x:v>0</x:v>
      </x:c>
      <x:c r="V87" s="57" t="n">
        <x:v>0</x:v>
      </x:c>
      <x:c r="W87" s="38"/>
      <x:c r="X87" s="41" t="str">
        <x:v>https://www.cremenorca.org/documents/documents/12913doc1220230403021613.pdf</x:v>
      </x:c>
      <x:c r="Y87" s="39" t="str">
        <x:v>OBSERVADO</x:v>
      </x:c>
      <x:c r="Z87" s="38" t="n">
        <x:v>5</x:v>
      </x:c>
      <x:c r="AA87" s="39" t="str">
        <x:v>SÍ</x:v>
      </x:c>
      <x:c r="AB87" s="38" t="str">
        <x:v>07/08/2023 fue fecha anunciada de entrada. Se conserva como fecha operativa provisional hasta localizar confirmación posterior.</x:v>
      </x:c>
      <x:c r="AC87" s="41" t="str">
        <x:v>https://menorcaaldia.com/articulo/actualidad/el-consorcio-de-residuos-de-menorca-refuerza-la-recogida-puerta-a-puerta-en-los-comercios</x:v>
      </x:c>
    </x:row>
    <x:row r="88" ht="30" customHeight="1">
      <x:c r="A88" s="56" t="n">
        <x:v>44866</x:v>
      </x:c>
      <x:c r="B88" s="37" t="n">
        <x:v>2022</x:v>
      </x:c>
      <x:c r="C88" s="37" t="n">
        <x:v>11</x:v>
      </x:c>
      <x:c r="D88" s="37" t="str">
        <x:v>Novembre</x:v>
      </x:c>
      <x:c r="E88" s="37" t="str">
        <x:v>Es Mercadal</x:v>
      </x:c>
      <x:c r="F88" s="44" t="n">
        <x:v>19960</x:v>
      </x:c>
      <x:c r="G88" s="44" t="n">
        <x:v>17600</x:v>
      </x:c>
      <x:c r="H88" s="44" t="n">
        <x:v>14850</x:v>
      </x:c>
      <x:c r="I88" s="44" t="n">
        <x:v>7040</x:v>
      </x:c>
      <x:c r="J88" s="44" t="n">
        <x:v>176300</x:v>
      </x:c>
      <x:c r="K88" s="44" t="n">
        <x:f>IF(COUNTA(F88:I88)=0,"",SUM(F88:I88))</x:f>
        <x:v>59450</x:v>
      </x:c>
      <x:c r="L88" s="44" t="n">
        <x:f>IF(COUNTA(F88:J88)=0,"",SUM(F88:J88))</x:f>
        <x:v>235750</x:v>
      </x:c>
      <x:c r="M88" s="52" t="n">
        <x:f>IF(L88="","",K88/L88)</x:f>
        <x:v>0.25217391304347825</x:v>
      </x:c>
      <x:c r="N88" s="44" t="n">
        <x:v>100762</x:v>
      </x:c>
      <x:c r="O88" s="50" t="n">
        <x:v>0.7466880086553621</x:v>
      </x:c>
      <x:c r="P88" s="37" t="str">
        <x:v>NO</x:v>
      </x:c>
      <x:c r="Q88" s="37" t="n">
        <x:v>0</x:v>
      </x:c>
      <x:c r="R88" s="37" t="n">
        <x:v>0</x:v>
      </x:c>
      <x:c r="S88" s="37" t="n">
        <x:v>0</x:v>
      </x:c>
      <x:c r="T88" s="37" t="n">
        <x:v>0</x:v>
      </x:c>
      <x:c r="U88" s="37" t="n">
        <x:v>0</x:v>
      </x:c>
      <x:c r="V88" s="58" t="n">
        <x:v>0</x:v>
      </x:c>
      <x:c r="W88" s="37"/>
      <x:c r="X88" s="42" t="str">
        <x:v>https://www.cremenorca.org/documents/documents/12913doc1220230403021613.pdf</x:v>
      </x:c>
      <x:c r="Y88" s="40" t="str">
        <x:v>OBSERVADO</x:v>
      </x:c>
      <x:c r="Z88" s="37" t="n">
        <x:v>5</x:v>
      </x:c>
      <x:c r="AA88" s="40" t="str">
        <x:v>SÍ</x:v>
      </x:c>
      <x:c r="AB88" s="37" t="str">
        <x:v>Inicio efectivo 07/08/2023 confirmado retrospectivamente; agosto = transición.</x:v>
      </x:c>
      <x:c r="AC88" s="42" t="str">
        <x:v>https://www.menorca.info/menorca/local/2023/09/12/2010471/recogida-puerta-puerta-entra-mal-pie-mercadal-fornells.html</x:v>
      </x:c>
    </x:row>
    <x:row r="89" ht="30" customHeight="1">
      <x:c r="A89" s="55" t="n">
        <x:v>44866</x:v>
      </x:c>
      <x:c r="B89" s="38" t="n">
        <x:v>2022</x:v>
      </x:c>
      <x:c r="C89" s="38" t="n">
        <x:v>11</x:v>
      </x:c>
      <x:c r="D89" s="38" t="str">
        <x:v>Novembre</x:v>
      </x:c>
      <x:c r="E89" s="38" t="str">
        <x:v>Alaior</x:v>
      </x:c>
      <x:c r="F89" s="43" t="n">
        <x:v>29450</x:v>
      </x:c>
      <x:c r="G89" s="43" t="n">
        <x:v>11970</x:v>
      </x:c>
      <x:c r="H89" s="43" t="n">
        <x:v>15740</x:v>
      </x:c>
      <x:c r="I89" s="43" t="n">
        <x:v>0</x:v>
      </x:c>
      <x:c r="J89" s="43" t="n">
        <x:v>247780</x:v>
      </x:c>
      <x:c r="K89" s="43" t="n">
        <x:f>IF(COUNTA(F89:I89)=0,"",SUM(F89:I89))</x:f>
        <x:v>57160</x:v>
      </x:c>
      <x:c r="L89" s="43" t="n">
        <x:f>IF(COUNTA(F89:J89)=0,"",SUM(F89:J89))</x:f>
        <x:v>304940</x:v>
      </x:c>
      <x:c r="M89" s="51" t="n">
        <x:f>IF(L89="","",K89/L89)</x:f>
        <x:v>0.18744671082835968</x:v>
      </x:c>
      <x:c r="N89" s="43" t="n">
        <x:v>100762</x:v>
      </x:c>
      <x:c r="O89" s="49" t="n">
        <x:v>0.7466880086553621</x:v>
      </x:c>
      <x:c r="P89" s="38" t="str">
        <x:v>NO</x:v>
      </x:c>
      <x:c r="Q89" s="38" t="n">
        <x:v>0</x:v>
      </x:c>
      <x:c r="R89" s="38" t="n">
        <x:v>0</x:v>
      </x:c>
      <x:c r="S89" s="38" t="n">
        <x:v>0</x:v>
      </x:c>
      <x:c r="T89" s="38" t="n">
        <x:v>0</x:v>
      </x:c>
      <x:c r="U89" s="38" t="n">
        <x:v>0</x:v>
      </x:c>
      <x:c r="V89" s="57" t="n">
        <x:v>0</x:v>
      </x:c>
      <x:c r="W89" s="38"/>
      <x:c r="X89" s="41" t="str">
        <x:v>https://www.cremenorca.org/documents/documents/12913doc1220230403021613.pdf</x:v>
      </x:c>
      <x:c r="Y89" s="39" t="str">
        <x:v>OBSERVADO</x:v>
      </x:c>
      <x:c r="Z89" s="38" t="n">
        <x:v>5</x:v>
      </x:c>
      <x:c r="AA89" s="39" t="str">
        <x:v>SÍ</x:v>
      </x:c>
      <x:c r="AB89" s="38" t="str">
        <x:v>Inicio anunciado tras Sant Llorenç (fiestas terminan 14/08). Agosto = transición; septiembre = primer mes completo conservador.</x:v>
      </x:c>
      <x:c r="AC89" s="41" t="str">
        <x:v>https://menorcaaldia.com/articulo/actualidad/el-consorcio-de-residuos-de-menorca-refuerza-la-recogida-puerta-a-puerta-en-los-comercios</x:v>
      </x:c>
    </x:row>
    <x:row r="90" ht="30" customHeight="1">
      <x:c r="A90" s="56" t="n">
        <x:v>44866</x:v>
      </x:c>
      <x:c r="B90" s="37" t="n">
        <x:v>2022</x:v>
      </x:c>
      <x:c r="C90" s="37" t="n">
        <x:v>11</x:v>
      </x:c>
      <x:c r="D90" s="37" t="str">
        <x:v>Novembre</x:v>
      </x:c>
      <x:c r="E90" s="37" t="str">
        <x:v>Maó</x:v>
      </x:c>
      <x:c r="F90" s="44" t="n">
        <x:v>127170</x:v>
      </x:c>
      <x:c r="G90" s="44" t="n">
        <x:v>51740</x:v>
      </x:c>
      <x:c r="H90" s="44" t="n">
        <x:v>54150</x:v>
      </x:c>
      <x:c r="I90" s="44" t="n">
        <x:v>280</x:v>
      </x:c>
      <x:c r="J90" s="44" t="n">
        <x:v>800780</x:v>
      </x:c>
      <x:c r="K90" s="44" t="n">
        <x:f>IF(COUNTA(F90:I90)=0,"",SUM(F90:I90))</x:f>
        <x:v>233340</x:v>
      </x:c>
      <x:c r="L90" s="44" t="n">
        <x:f>IF(COUNTA(F90:J90)=0,"",SUM(F90:J90))</x:f>
        <x:v>1034120</x:v>
      </x:c>
      <x:c r="M90" s="52" t="n">
        <x:f>IF(L90="","",K90/L90)</x:f>
        <x:v>0.22564112482110393</x:v>
      </x:c>
      <x:c r="N90" s="44" t="n">
        <x:v>100762</x:v>
      </x:c>
      <x:c r="O90" s="50" t="n">
        <x:v>0.7466880086553621</x:v>
      </x:c>
      <x:c r="P90" s="37" t="str">
        <x:v>NO</x:v>
      </x:c>
      <x:c r="Q90" s="37" t="n">
        <x:v>0</x:v>
      </x:c>
      <x:c r="R90" s="37" t="n">
        <x:v>0</x:v>
      </x:c>
      <x:c r="S90" s="37" t="n">
        <x:v>0</x:v>
      </x:c>
      <x:c r="T90" s="37" t="n">
        <x:v>0</x:v>
      </x:c>
      <x:c r="U90" s="37" t="n">
        <x:v>0</x:v>
      </x:c>
      <x:c r="V90" s="58" t="n">
        <x:v>0</x:v>
      </x:c>
      <x:c r="W90" s="37" t="n">
        <x:v>-12</x:v>
      </x:c>
      <x:c r="X90" s="42" t="str">
        <x:v>https://www.cremenorca.org/documents/documents/12913doc1220230403021613.pdf</x:v>
      </x:c>
      <x:c r="Y90" s="40" t="str">
        <x:v>OBSERVADO</x:v>
      </x:c>
      <x:c r="Z90" s="37" t="n">
        <x:v>5</x:v>
      </x:c>
      <x:c r="AA90" s="40" t="str">
        <x:v>SÍ</x:v>
      </x:c>
      <x:c r="AB90" s="37" t="str">
        <x:v>PaP domiciliario + comercial por zonas desde 13/11/2023; noviembre = transición.</x:v>
      </x:c>
      <x:c r="AC90" s="42" t="str">
        <x:v>https://www.residusmenorca.net/municipis/mao/</x:v>
      </x:c>
    </x:row>
    <x:row r="91" ht="30" customHeight="1">
      <x:c r="A91" s="55" t="n">
        <x:v>44866</x:v>
      </x:c>
      <x:c r="B91" s="38" t="n">
        <x:v>2022</x:v>
      </x:c>
      <x:c r="C91" s="38" t="n">
        <x:v>11</x:v>
      </x:c>
      <x:c r="D91" s="38" t="str">
        <x:v>Novembre</x:v>
      </x:c>
      <x:c r="E91" s="38" t="str">
        <x:v>Es Castell</x:v>
      </x:c>
      <x:c r="F91" s="43" t="n">
        <x:v>13590</x:v>
      </x:c>
      <x:c r="G91" s="43" t="n">
        <x:v>15800</x:v>
      </x:c>
      <x:c r="H91" s="43" t="n">
        <x:v>14010</x:v>
      </x:c>
      <x:c r="I91" s="43" t="n">
        <x:v>0</x:v>
      </x:c>
      <x:c r="J91" s="43" t="n">
        <x:v>166860</x:v>
      </x:c>
      <x:c r="K91" s="43" t="n">
        <x:f>IF(COUNTA(F91:I91)=0,"",SUM(F91:I91))</x:f>
        <x:v>43400</x:v>
      </x:c>
      <x:c r="L91" s="43" t="n">
        <x:f>IF(COUNTA(F91:J91)=0,"",SUM(F91:J91))</x:f>
        <x:v>210260</x:v>
      </x:c>
      <x:c r="M91" s="51" t="n">
        <x:f>IF(L91="","",K91/L91)</x:f>
        <x:v>0.20641111005421858</x:v>
      </x:c>
      <x:c r="N91" s="43" t="n">
        <x:v>100762</x:v>
      </x:c>
      <x:c r="O91" s="49" t="n">
        <x:v>0.7466880086553621</x:v>
      </x:c>
      <x:c r="P91" s="38" t="str">
        <x:v>NO</x:v>
      </x:c>
      <x:c r="Q91" s="38" t="n">
        <x:v>0</x:v>
      </x:c>
      <x:c r="R91" s="38" t="n">
        <x:v>0</x:v>
      </x:c>
      <x:c r="S91" s="38" t="n">
        <x:v>0</x:v>
      </x:c>
      <x:c r="T91" s="38" t="n">
        <x:v>0</x:v>
      </x:c>
      <x:c r="U91" s="38" t="n">
        <x:v>0</x:v>
      </x:c>
      <x:c r="V91" s="57" t="n">
        <x:v>0</x:v>
      </x:c>
      <x:c r="W91" s="38" t="n">
        <x:v>-13</x:v>
      </x:c>
      <x:c r="X91" s="41" t="str">
        <x:v>https://www.cremenorca.org/documents/documents/12913doc1220230403021613.pdf</x:v>
      </x:c>
      <x:c r="Y91" s="39" t="str">
        <x:v>OBSERVADO</x:v>
      </x:c>
      <x:c r="Z91" s="38" t="n">
        <x:v>5</x:v>
      </x:c>
      <x:c r="AA91" s="39" t="str">
        <x:v>SÍ</x:v>
      </x:c>
      <x:c r="AB91" s="38" t="str">
        <x:v>Fase inicial 18/19-12-2023 según fuente; diciembre = transición, enero 2024 = primer mes completo de la zona inicial.</x:v>
      </x:c>
      <x:c r="AC91" s="41" t="str">
        <x:v>https://www.cremenorca.org/documents/documents/13808doc1220241204122124.pdf</x:v>
      </x:c>
    </x:row>
    <x:row r="92" ht="30" customHeight="1">
      <x:c r="A92" s="56" t="n">
        <x:v>44866</x:v>
      </x:c>
      <x:c r="B92" s="37" t="n">
        <x:v>2022</x:v>
      </x:c>
      <x:c r="C92" s="37" t="n">
        <x:v>11</x:v>
      </x:c>
      <x:c r="D92" s="37" t="str">
        <x:v>Novembre</x:v>
      </x:c>
      <x:c r="E92" s="37" t="str">
        <x:v>Sant Lluís</x:v>
      </x:c>
      <x:c r="F92" s="44" t="n">
        <x:v>28410</x:v>
      </x:c>
      <x:c r="G92" s="44" t="n">
        <x:v>15850</x:v>
      </x:c>
      <x:c r="H92" s="44" t="n">
        <x:v>13840</x:v>
      </x:c>
      <x:c r="I92" s="44" t="n">
        <x:v>2560</x:v>
      </x:c>
      <x:c r="J92" s="44" t="n">
        <x:v>182760</x:v>
      </x:c>
      <x:c r="K92" s="44" t="n">
        <x:f>IF(COUNTA(F92:I92)=0,"",SUM(F92:I92))</x:f>
        <x:v>60660</x:v>
      </x:c>
      <x:c r="L92" s="44" t="n">
        <x:f>IF(COUNTA(F92:J92)=0,"",SUM(F92:J92))</x:f>
        <x:v>243420</x:v>
      </x:c>
      <x:c r="M92" s="52" t="n">
        <x:f>IF(L92="","",K92/L92)</x:f>
        <x:v>0.24919891545476952</x:v>
      </x:c>
      <x:c r="N92" s="44" t="n">
        <x:v>100762</x:v>
      </x:c>
      <x:c r="O92" s="50" t="n">
        <x:v>0.7466880086553621</x:v>
      </x:c>
      <x:c r="P92" s="37" t="str">
        <x:v>NO</x:v>
      </x:c>
      <x:c r="Q92" s="37" t="n">
        <x:v>0</x:v>
      </x:c>
      <x:c r="R92" s="37" t="n">
        <x:v>0</x:v>
      </x:c>
      <x:c r="S92" s="37" t="n">
        <x:v>0</x:v>
      </x:c>
      <x:c r="T92" s="37" t="n">
        <x:v>0</x:v>
      </x:c>
      <x:c r="U92" s="37" t="n">
        <x:v>0</x:v>
      </x:c>
      <x:c r="V92" s="58" t="n">
        <x:v>0</x:v>
      </x:c>
      <x:c r="W92" s="37"/>
      <x:c r="X92" s="42" t="str">
        <x:v>https://www.cremenorca.org/documents/documents/12913doc1220230403021613.pdf</x:v>
      </x:c>
      <x:c r="Y92" s="40" t="str">
        <x:v>OBSERVADO</x:v>
      </x:c>
      <x:c r="Z92" s="37" t="n">
        <x:v>5</x:v>
      </x:c>
      <x:c r="AA92" s="40" t="str">
        <x:v>SÍ</x:v>
      </x:c>
      <x:c r="AB92" s="37" t="str">
        <x:v>Operativo durante junio; día exacto no verificado. Junio = transición conservadora; julio = primer mes completo.</x:v>
      </x:c>
      <x:c r="AC92" s="42" t="str">
        <x:v>https://menorcaaldia.com/articulo/actualidad/el-consorcio-de-residuos-de-menorca-refuerza-la-recogida-puerta-a-puerta-en-los-comercios</x:v>
      </x:c>
    </x:row>
    <x:row r="93" ht="30" customHeight="1">
      <x:c r="A93" s="55" t="n">
        <x:v>44896</x:v>
      </x:c>
      <x:c r="B93" s="38" t="n">
        <x:v>2022</x:v>
      </x:c>
      <x:c r="C93" s="38" t="n">
        <x:v>12</x:v>
      </x:c>
      <x:c r="D93" s="38" t="str">
        <x:v>Desembre</x:v>
      </x:c>
      <x:c r="E93" s="38" t="str">
        <x:v>Ciutadella</x:v>
      </x:c>
      <x:c r="F93" s="43" t="n">
        <x:v>67610</x:v>
      </x:c>
      <x:c r="G93" s="43" t="n">
        <x:v>52090</x:v>
      </x:c>
      <x:c r="H93" s="43" t="n">
        <x:v>39210</x:v>
      </x:c>
      <x:c r="I93" s="43" t="n">
        <x:v>0</x:v>
      </x:c>
      <x:c r="J93" s="43" t="n">
        <x:v>758040</x:v>
      </x:c>
      <x:c r="K93" s="43" t="n">
        <x:f>IF(COUNTA(F93:I93)=0,"",SUM(F93:I93))</x:f>
        <x:v>158910</x:v>
      </x:c>
      <x:c r="L93" s="43" t="n">
        <x:f>IF(COUNTA(F93:J93)=0,"",SUM(F93:J93))</x:f>
        <x:v>916950</x:v>
      </x:c>
      <x:c r="M93" s="51" t="n">
        <x:f>IF(L93="","",K93/L93)</x:f>
        <x:v>0.17330279731719286</x:v>
      </x:c>
      <x:c r="N93" s="43" t="n">
        <x:v>97625</x:v>
      </x:c>
      <x:c r="O93" s="49" t="n">
        <x:v>0.7234415438853905</x:v>
      </x:c>
      <x:c r="P93" s="38" t="str">
        <x:v>NO</x:v>
      </x:c>
      <x:c r="Q93" s="38" t="n">
        <x:v>0</x:v>
      </x:c>
      <x:c r="R93" s="38" t="n">
        <x:v>0</x:v>
      </x:c>
      <x:c r="S93" s="38" t="n">
        <x:v>0</x:v>
      </x:c>
      <x:c r="T93" s="38" t="n">
        <x:v>0</x:v>
      </x:c>
      <x:c r="U93" s="38" t="n">
        <x:v>0</x:v>
      </x:c>
      <x:c r="V93" s="57" t="n">
        <x:v>0</x:v>
      </x:c>
      <x:c r="W93" s="38"/>
      <x:c r="X93" s="41" t="str">
        <x:v>https://www.cremenorca.org/documents/documents/12913doc1220230403021613.pdf</x:v>
      </x:c>
      <x:c r="Y93" s="39" t="str">
        <x:v>OBSERVADO</x:v>
      </x:c>
      <x:c r="Z93" s="38" t="n">
        <x:v>5</x:v>
      </x:c>
      <x:c r="AA93" s="39" t="str">
        <x:v>SÍ</x:v>
      </x:c>
      <x:c r="AB93" s="38" t="str">
        <x:v>Inicio 01/06/2023 reportado explícitamente; junio se considera primer mes tratado.</x:v>
      </x:c>
      <x:c r="AC93" s="41" t="str">
        <x:v>https://www.menorca.info/menorca/local/2023/07/12/1974711/comerciantes-ciutadella-estallan-contra-puerta-puerta-hay-basura-todas-horas.html</x:v>
      </x:c>
    </x:row>
    <x:row r="94" ht="30" customHeight="1">
      <x:c r="A94" s="56" t="n">
        <x:v>44896</x:v>
      </x:c>
      <x:c r="B94" s="37" t="n">
        <x:v>2022</x:v>
      </x:c>
      <x:c r="C94" s="37" t="n">
        <x:v>12</x:v>
      </x:c>
      <x:c r="D94" s="37" t="str">
        <x:v>Desembre</x:v>
      </x:c>
      <x:c r="E94" s="37" t="str">
        <x:v>Ferreries</x:v>
      </x:c>
      <x:c r="F94" s="44" t="n">
        <x:v>16040</x:v>
      </x:c>
      <x:c r="G94" s="44" t="n">
        <x:v>5620</x:v>
      </x:c>
      <x:c r="H94" s="44" t="n">
        <x:v>9690</x:v>
      </x:c>
      <x:c r="I94" s="44" t="n">
        <x:v>0</x:v>
      </x:c>
      <x:c r="J94" s="44" t="n">
        <x:v>88970</x:v>
      </x:c>
      <x:c r="K94" s="44" t="n">
        <x:f>IF(COUNTA(F94:I94)=0,"",SUM(F94:I94))</x:f>
        <x:v>31350</x:v>
      </x:c>
      <x:c r="L94" s="44" t="n">
        <x:f>IF(COUNTA(F94:J94)=0,"",SUM(F94:J94))</x:f>
        <x:v>120320</x:v>
      </x:c>
      <x:c r="M94" s="52" t="n">
        <x:f>IF(L94="","",K94/L94)</x:f>
        <x:v>0.2605551861702128</x:v>
      </x:c>
      <x:c r="N94" s="44" t="n">
        <x:v>97625</x:v>
      </x:c>
      <x:c r="O94" s="50" t="n">
        <x:v>0.7234415438853905</x:v>
      </x:c>
      <x:c r="P94" s="37" t="str">
        <x:v>NO</x:v>
      </x:c>
      <x:c r="Q94" s="37" t="n">
        <x:v>0</x:v>
      </x:c>
      <x:c r="R94" s="37" t="n">
        <x:v>0</x:v>
      </x:c>
      <x:c r="S94" s="37" t="n">
        <x:v>0</x:v>
      </x:c>
      <x:c r="T94" s="37" t="n">
        <x:v>0</x:v>
      </x:c>
      <x:c r="U94" s="37" t="n">
        <x:v>0</x:v>
      </x:c>
      <x:c r="V94" s="58" t="n">
        <x:v>0</x:v>
      </x:c>
      <x:c r="W94" s="37"/>
      <x:c r="X94" s="42" t="str">
        <x:v>https://www.cremenorca.org/documents/documents/12913doc1220230403021613.pdf</x:v>
      </x:c>
      <x:c r="Y94" s="40" t="str">
        <x:v>OBSERVADO</x:v>
      </x:c>
      <x:c r="Z94" s="37" t="n">
        <x:v>5</x:v>
      </x:c>
      <x:c r="AA94" s="40" t="str">
        <x:v>SÍ</x:v>
      </x:c>
      <x:c r="AB94" s="37" t="str">
        <x:v>Inicio efectivo 15/05/2023 confirmado al día siguiente; primer mes completo: junio.</x:v>
      </x:c>
      <x:c r="AC94" s="42" t="str">
        <x:v>https://www.menorca.info/menorca/local/2023/05/16/1937517/recogida-residuos-puerta-puerta-empieza-solo-negocios-ferreries-dudas.html</x:v>
      </x:c>
    </x:row>
    <x:row r="95" ht="30" customHeight="1">
      <x:c r="A95" s="55" t="n">
        <x:v>44896</x:v>
      </x:c>
      <x:c r="B95" s="38" t="n">
        <x:v>2022</x:v>
      </x:c>
      <x:c r="C95" s="38" t="n">
        <x:v>12</x:v>
      </x:c>
      <x:c r="D95" s="38" t="str">
        <x:v>Desembre</x:v>
      </x:c>
      <x:c r="E95" s="38" t="str">
        <x:v>Es Migjorn Gran</x:v>
      </x:c>
      <x:c r="F95" s="43" t="n">
        <x:v>2970</x:v>
      </x:c>
      <x:c r="G95" s="43" t="n">
        <x:v>3220</x:v>
      </x:c>
      <x:c r="H95" s="43" t="n">
        <x:v>2230</x:v>
      </x:c>
      <x:c r="I95" s="43" t="n">
        <x:v>0</x:v>
      </x:c>
      <x:c r="J95" s="43" t="n">
        <x:v>34740</x:v>
      </x:c>
      <x:c r="K95" s="43" t="n">
        <x:f>IF(COUNTA(F95:I95)=0,"",SUM(F95:I95))</x:f>
        <x:v>8420</x:v>
      </x:c>
      <x:c r="L95" s="43" t="n">
        <x:f>IF(COUNTA(F95:J95)=0,"",SUM(F95:J95))</x:f>
        <x:v>43160</x:v>
      </x:c>
      <x:c r="M95" s="51" t="n">
        <x:f>IF(L95="","",K95/L95)</x:f>
        <x:v>0.19508804448563485</x:v>
      </x:c>
      <x:c r="N95" s="43" t="n">
        <x:v>97625</x:v>
      </x:c>
      <x:c r="O95" s="49" t="n">
        <x:v>0.7234415438853905</x:v>
      </x:c>
      <x:c r="P95" s="38" t="str">
        <x:v>NO</x:v>
      </x:c>
      <x:c r="Q95" s="38" t="n">
        <x:v>0</x:v>
      </x:c>
      <x:c r="R95" s="38" t="n">
        <x:v>0</x:v>
      </x:c>
      <x:c r="S95" s="38" t="n">
        <x:v>0</x:v>
      </x:c>
      <x:c r="T95" s="38" t="n">
        <x:v>0</x:v>
      </x:c>
      <x:c r="U95" s="38" t="n">
        <x:v>0</x:v>
      </x:c>
      <x:c r="V95" s="57" t="n">
        <x:v>0</x:v>
      </x:c>
      <x:c r="W95" s="38"/>
      <x:c r="X95" s="41" t="str">
        <x:v>https://www.cremenorca.org/documents/documents/12913doc1220230403021613.pdf</x:v>
      </x:c>
      <x:c r="Y95" s="39" t="str">
        <x:v>OBSERVADO</x:v>
      </x:c>
      <x:c r="Z95" s="38" t="n">
        <x:v>5</x:v>
      </x:c>
      <x:c r="AA95" s="39" t="str">
        <x:v>SÍ</x:v>
      </x:c>
      <x:c r="AB95" s="38" t="str">
        <x:v>07/08/2023 fue fecha anunciada de entrada. Se conserva como fecha operativa provisional hasta localizar confirmación posterior.</x:v>
      </x:c>
      <x:c r="AC95" s="41" t="str">
        <x:v>https://menorcaaldia.com/articulo/actualidad/el-consorcio-de-residuos-de-menorca-refuerza-la-recogida-puerta-a-puerta-en-los-comercios</x:v>
      </x:c>
    </x:row>
    <x:row r="96" ht="30" customHeight="1">
      <x:c r="A96" s="56" t="n">
        <x:v>44896</x:v>
      </x:c>
      <x:c r="B96" s="37" t="n">
        <x:v>2022</x:v>
      </x:c>
      <x:c r="C96" s="37" t="n">
        <x:v>12</x:v>
      </x:c>
      <x:c r="D96" s="37" t="str">
        <x:v>Desembre</x:v>
      </x:c>
      <x:c r="E96" s="37" t="str">
        <x:v>Es Mercadal</x:v>
      </x:c>
      <x:c r="F96" s="44" t="n">
        <x:v>13710</x:v>
      </x:c>
      <x:c r="G96" s="44" t="n">
        <x:v>13590</x:v>
      </x:c>
      <x:c r="H96" s="44" t="n">
        <x:v>9730</x:v>
      </x:c>
      <x:c r="I96" s="44" t="n">
        <x:v>1500</x:v>
      </x:c>
      <x:c r="J96" s="44" t="n">
        <x:v>119730</x:v>
      </x:c>
      <x:c r="K96" s="44" t="n">
        <x:f>IF(COUNTA(F96:I96)=0,"",SUM(F96:I96))</x:f>
        <x:v>38530</x:v>
      </x:c>
      <x:c r="L96" s="44" t="n">
        <x:f>IF(COUNTA(F96:J96)=0,"",SUM(F96:J96))</x:f>
        <x:v>158260</x:v>
      </x:c>
      <x:c r="M96" s="52" t="n">
        <x:f>IF(L96="","",K96/L96)</x:f>
        <x:v>0.24346012890180715</x:v>
      </x:c>
      <x:c r="N96" s="44" t="n">
        <x:v>97625</x:v>
      </x:c>
      <x:c r="O96" s="50" t="n">
        <x:v>0.7234415438853905</x:v>
      </x:c>
      <x:c r="P96" s="37" t="str">
        <x:v>NO</x:v>
      </x:c>
      <x:c r="Q96" s="37" t="n">
        <x:v>0</x:v>
      </x:c>
      <x:c r="R96" s="37" t="n">
        <x:v>0</x:v>
      </x:c>
      <x:c r="S96" s="37" t="n">
        <x:v>0</x:v>
      </x:c>
      <x:c r="T96" s="37" t="n">
        <x:v>0</x:v>
      </x:c>
      <x:c r="U96" s="37" t="n">
        <x:v>0</x:v>
      </x:c>
      <x:c r="V96" s="58" t="n">
        <x:v>0</x:v>
      </x:c>
      <x:c r="W96" s="37"/>
      <x:c r="X96" s="42" t="str">
        <x:v>https://www.cremenorca.org/documents/documents/12913doc1220230403021613.pdf</x:v>
      </x:c>
      <x:c r="Y96" s="40" t="str">
        <x:v>OBSERVADO</x:v>
      </x:c>
      <x:c r="Z96" s="37" t="n">
        <x:v>5</x:v>
      </x:c>
      <x:c r="AA96" s="40" t="str">
        <x:v>SÍ</x:v>
      </x:c>
      <x:c r="AB96" s="37" t="str">
        <x:v>Inicio efectivo 07/08/2023 confirmado retrospectivamente; agosto = transición.</x:v>
      </x:c>
      <x:c r="AC96" s="42" t="str">
        <x:v>https://www.menorca.info/menorca/local/2023/09/12/2010471/recogida-puerta-puerta-entra-mal-pie-mercadal-fornells.html</x:v>
      </x:c>
    </x:row>
    <x:row r="97" ht="30" customHeight="1">
      <x:c r="A97" s="55" t="n">
        <x:v>44896</x:v>
      </x:c>
      <x:c r="B97" s="38" t="n">
        <x:v>2022</x:v>
      </x:c>
      <x:c r="C97" s="38" t="n">
        <x:v>12</x:v>
      </x:c>
      <x:c r="D97" s="38" t="str">
        <x:v>Desembre</x:v>
      </x:c>
      <x:c r="E97" s="38" t="str">
        <x:v>Alaior</x:v>
      </x:c>
      <x:c r="F97" s="43" t="n">
        <x:v>28300</x:v>
      </x:c>
      <x:c r="G97" s="43" t="n">
        <x:v>14080</x:v>
      </x:c>
      <x:c r="H97" s="43" t="n">
        <x:v>8870</x:v>
      </x:c>
      <x:c r="I97" s="43" t="n">
        <x:v>0</x:v>
      </x:c>
      <x:c r="J97" s="43" t="n">
        <x:v>223630</x:v>
      </x:c>
      <x:c r="K97" s="43" t="n">
        <x:f>IF(COUNTA(F97:I97)=0,"",SUM(F97:I97))</x:f>
        <x:v>51250</x:v>
      </x:c>
      <x:c r="L97" s="43" t="n">
        <x:f>IF(COUNTA(F97:J97)=0,"",SUM(F97:J97))</x:f>
        <x:v>274880</x:v>
      </x:c>
      <x:c r="M97" s="51" t="n">
        <x:f>IF(L97="","",K97/L97)</x:f>
        <x:v>0.18644499417927823</x:v>
      </x:c>
      <x:c r="N97" s="43" t="n">
        <x:v>97625</x:v>
      </x:c>
      <x:c r="O97" s="49" t="n">
        <x:v>0.7234415438853905</x:v>
      </x:c>
      <x:c r="P97" s="38" t="str">
        <x:v>NO</x:v>
      </x:c>
      <x:c r="Q97" s="38" t="n">
        <x:v>0</x:v>
      </x:c>
      <x:c r="R97" s="38" t="n">
        <x:v>0</x:v>
      </x:c>
      <x:c r="S97" s="38" t="n">
        <x:v>0</x:v>
      </x:c>
      <x:c r="T97" s="38" t="n">
        <x:v>0</x:v>
      </x:c>
      <x:c r="U97" s="38" t="n">
        <x:v>0</x:v>
      </x:c>
      <x:c r="V97" s="57" t="n">
        <x:v>0</x:v>
      </x:c>
      <x:c r="W97" s="38"/>
      <x:c r="X97" s="41" t="str">
        <x:v>https://www.cremenorca.org/documents/documents/12913doc1220230403021613.pdf</x:v>
      </x:c>
      <x:c r="Y97" s="39" t="str">
        <x:v>OBSERVADO</x:v>
      </x:c>
      <x:c r="Z97" s="38" t="n">
        <x:v>5</x:v>
      </x:c>
      <x:c r="AA97" s="39" t="str">
        <x:v>SÍ</x:v>
      </x:c>
      <x:c r="AB97" s="38" t="str">
        <x:v>Inicio anunciado tras Sant Llorenç (fiestas terminan 14/08). Agosto = transición; septiembre = primer mes completo conservador.</x:v>
      </x:c>
      <x:c r="AC97" s="41" t="str">
        <x:v>https://menorcaaldia.com/articulo/actualidad/el-consorcio-de-residuos-de-menorca-refuerza-la-recogida-puerta-a-puerta-en-los-comercios</x:v>
      </x:c>
    </x:row>
    <x:row r="98" ht="30" customHeight="1">
      <x:c r="A98" s="56" t="n">
        <x:v>44896</x:v>
      </x:c>
      <x:c r="B98" s="37" t="n">
        <x:v>2022</x:v>
      </x:c>
      <x:c r="C98" s="37" t="n">
        <x:v>12</x:v>
      </x:c>
      <x:c r="D98" s="37" t="str">
        <x:v>Desembre</x:v>
      </x:c>
      <x:c r="E98" s="37" t="str">
        <x:v>Maó</x:v>
      </x:c>
      <x:c r="F98" s="44" t="n">
        <x:v>122170</x:v>
      </x:c>
      <x:c r="G98" s="44" t="n">
        <x:v>49880</x:v>
      </x:c>
      <x:c r="H98" s="44" t="n">
        <x:v>42680</x:v>
      </x:c>
      <x:c r="I98" s="44" t="n">
        <x:v>100</x:v>
      </x:c>
      <x:c r="J98" s="44" t="n">
        <x:v>708250</x:v>
      </x:c>
      <x:c r="K98" s="44" t="n">
        <x:f>IF(COUNTA(F98:I98)=0,"",SUM(F98:I98))</x:f>
        <x:v>214830</x:v>
      </x:c>
      <x:c r="L98" s="44" t="n">
        <x:f>IF(COUNTA(F98:J98)=0,"",SUM(F98:J98))</x:f>
        <x:v>923080</x:v>
      </x:c>
      <x:c r="M98" s="52" t="n">
        <x:f>IF(L98="","",K98/L98)</x:f>
        <x:v>0.2327317242275859</x:v>
      </x:c>
      <x:c r="N98" s="44" t="n">
        <x:v>97625</x:v>
      </x:c>
      <x:c r="O98" s="50" t="n">
        <x:v>0.7234415438853905</x:v>
      </x:c>
      <x:c r="P98" s="37" t="str">
        <x:v>NO</x:v>
      </x:c>
      <x:c r="Q98" s="37" t="n">
        <x:v>0</x:v>
      </x:c>
      <x:c r="R98" s="37" t="n">
        <x:v>0</x:v>
      </x:c>
      <x:c r="S98" s="37" t="n">
        <x:v>0</x:v>
      </x:c>
      <x:c r="T98" s="37" t="n">
        <x:v>0</x:v>
      </x:c>
      <x:c r="U98" s="37" t="n">
        <x:v>0</x:v>
      </x:c>
      <x:c r="V98" s="58" t="n">
        <x:v>0</x:v>
      </x:c>
      <x:c r="W98" s="37" t="n">
        <x:v>-11</x:v>
      </x:c>
      <x:c r="X98" s="42" t="str">
        <x:v>https://www.cremenorca.org/documents/documents/12913doc1220230403021613.pdf</x:v>
      </x:c>
      <x:c r="Y98" s="40" t="str">
        <x:v>OBSERVADO</x:v>
      </x:c>
      <x:c r="Z98" s="37" t="n">
        <x:v>5</x:v>
      </x:c>
      <x:c r="AA98" s="40" t="str">
        <x:v>SÍ</x:v>
      </x:c>
      <x:c r="AB98" s="37" t="str">
        <x:v>PaP domiciliario + comercial por zonas desde 13/11/2023; noviembre = transición.</x:v>
      </x:c>
      <x:c r="AC98" s="42" t="str">
        <x:v>https://www.residusmenorca.net/municipis/mao/</x:v>
      </x:c>
    </x:row>
    <x:row r="99" ht="30" customHeight="1">
      <x:c r="A99" s="55" t="n">
        <x:v>44896</x:v>
      </x:c>
      <x:c r="B99" s="38" t="n">
        <x:v>2022</x:v>
      </x:c>
      <x:c r="C99" s="38" t="n">
        <x:v>12</x:v>
      </x:c>
      <x:c r="D99" s="38" t="str">
        <x:v>Desembre</x:v>
      </x:c>
      <x:c r="E99" s="38" t="str">
        <x:v>Es Castell</x:v>
      </x:c>
      <x:c r="F99" s="43" t="n">
        <x:v>13890</x:v>
      </x:c>
      <x:c r="G99" s="43" t="n">
        <x:v>14020</x:v>
      </x:c>
      <x:c r="H99" s="43" t="n">
        <x:v>10860</x:v>
      </x:c>
      <x:c r="I99" s="43" t="n">
        <x:v>0</x:v>
      </x:c>
      <x:c r="J99" s="43" t="n">
        <x:v>144560</x:v>
      </x:c>
      <x:c r="K99" s="43" t="n">
        <x:f>IF(COUNTA(F99:I99)=0,"",SUM(F99:I99))</x:f>
        <x:v>38770</x:v>
      </x:c>
      <x:c r="L99" s="43" t="n">
        <x:f>IF(COUNTA(F99:J99)=0,"",SUM(F99:J99))</x:f>
        <x:v>183330</x:v>
      </x:c>
      <x:c r="M99" s="51" t="n">
        <x:f>IF(L99="","",K99/L99)</x:f>
        <x:v>0.21147657230131456</x:v>
      </x:c>
      <x:c r="N99" s="43" t="n">
        <x:v>97625</x:v>
      </x:c>
      <x:c r="O99" s="49" t="n">
        <x:v>0.7234415438853905</x:v>
      </x:c>
      <x:c r="P99" s="38" t="str">
        <x:v>NO</x:v>
      </x:c>
      <x:c r="Q99" s="38" t="n">
        <x:v>0</x:v>
      </x:c>
      <x:c r="R99" s="38" t="n">
        <x:v>0</x:v>
      </x:c>
      <x:c r="S99" s="38" t="n">
        <x:v>0</x:v>
      </x:c>
      <x:c r="T99" s="38" t="n">
        <x:v>0</x:v>
      </x:c>
      <x:c r="U99" s="38" t="n">
        <x:v>0</x:v>
      </x:c>
      <x:c r="V99" s="57" t="n">
        <x:v>0</x:v>
      </x:c>
      <x:c r="W99" s="38" t="n">
        <x:v>-12</x:v>
      </x:c>
      <x:c r="X99" s="41" t="str">
        <x:v>https://www.cremenorca.org/documents/documents/12913doc1220230403021613.pdf</x:v>
      </x:c>
      <x:c r="Y99" s="39" t="str">
        <x:v>OBSERVADO</x:v>
      </x:c>
      <x:c r="Z99" s="38" t="n">
        <x:v>5</x:v>
      </x:c>
      <x:c r="AA99" s="39" t="str">
        <x:v>SÍ</x:v>
      </x:c>
      <x:c r="AB99" s="38" t="str">
        <x:v>Fase inicial 18/19-12-2023 según fuente; diciembre = transición, enero 2024 = primer mes completo de la zona inicial.</x:v>
      </x:c>
      <x:c r="AC99" s="41" t="str">
        <x:v>https://www.cremenorca.org/documents/documents/13808doc1220241204122124.pdf</x:v>
      </x:c>
    </x:row>
    <x:row r="100" ht="30" customHeight="1">
      <x:c r="A100" s="56" t="n">
        <x:v>44896</x:v>
      </x:c>
      <x:c r="B100" s="37" t="n">
        <x:v>2022</x:v>
      </x:c>
      <x:c r="C100" s="37" t="n">
        <x:v>12</x:v>
      </x:c>
      <x:c r="D100" s="37" t="str">
        <x:v>Desembre</x:v>
      </x:c>
      <x:c r="E100" s="37" t="str">
        <x:v>Sant Lluís</x:v>
      </x:c>
      <x:c r="F100" s="44" t="n">
        <x:v>18830</x:v>
      </x:c>
      <x:c r="G100" s="44" t="n">
        <x:v>19850</x:v>
      </x:c>
      <x:c r="H100" s="44" t="n">
        <x:v>9520</x:v>
      </x:c>
      <x:c r="I100" s="44" t="n">
        <x:v>3680</x:v>
      </x:c>
      <x:c r="J100" s="44" t="n">
        <x:v>143050</x:v>
      </x:c>
      <x:c r="K100" s="44" t="n">
        <x:f>IF(COUNTA(F100:I100)=0,"",SUM(F100:I100))</x:f>
        <x:v>51880</x:v>
      </x:c>
      <x:c r="L100" s="44" t="n">
        <x:f>IF(COUNTA(F100:J100)=0,"",SUM(F100:J100))</x:f>
        <x:v>194930</x:v>
      </x:c>
      <x:c r="M100" s="52" t="n">
        <x:f>IF(L100="","",K100/L100)</x:f>
        <x:v>0.26614682193607964</x:v>
      </x:c>
      <x:c r="N100" s="44" t="n">
        <x:v>97625</x:v>
      </x:c>
      <x:c r="O100" s="50" t="n">
        <x:v>0.7234415438853905</x:v>
      </x:c>
      <x:c r="P100" s="37" t="str">
        <x:v>NO</x:v>
      </x:c>
      <x:c r="Q100" s="37" t="n">
        <x:v>0</x:v>
      </x:c>
      <x:c r="R100" s="37" t="n">
        <x:v>0</x:v>
      </x:c>
      <x:c r="S100" s="37" t="n">
        <x:v>0</x:v>
      </x:c>
      <x:c r="T100" s="37" t="n">
        <x:v>0</x:v>
      </x:c>
      <x:c r="U100" s="37" t="n">
        <x:v>0</x:v>
      </x:c>
      <x:c r="V100" s="58" t="n">
        <x:v>0</x:v>
      </x:c>
      <x:c r="W100" s="37"/>
      <x:c r="X100" s="42" t="str">
        <x:v>https://www.cremenorca.org/documents/documents/12913doc1220230403021613.pdf</x:v>
      </x:c>
      <x:c r="Y100" s="40" t="str">
        <x:v>OBSERVADO</x:v>
      </x:c>
      <x:c r="Z100" s="37" t="n">
        <x:v>5</x:v>
      </x:c>
      <x:c r="AA100" s="40" t="str">
        <x:v>SÍ</x:v>
      </x:c>
      <x:c r="AB100" s="37" t="str">
        <x:v>Operativo durante junio; día exacto no verificado. Junio = transición conservadora; julio = primer mes completo.</x:v>
      </x:c>
      <x:c r="AC100" s="42" t="str">
        <x:v>https://menorcaaldia.com/articulo/actualidad/el-consorcio-de-residuos-de-menorca-refuerza-la-recogida-puerta-a-puerta-en-los-comercios</x:v>
      </x:c>
    </x:row>
    <x:row r="101" ht="30" customHeight="1">
      <x:c r="A101" s="55" t="n">
        <x:v>44927</x:v>
      </x:c>
      <x:c r="B101" s="38" t="n">
        <x:v>2023</x:v>
      </x:c>
      <x:c r="C101" s="38" t="n">
        <x:v>1</x:v>
      </x:c>
      <x:c r="D101" s="38" t="str">
        <x:v>Gener</x:v>
      </x:c>
      <x:c r="E101" s="38" t="str">
        <x:v>Ciutadella</x:v>
      </x:c>
      <x:c r="F101" s="43" t="n">
        <x:v>82084</x:v>
      </x:c>
      <x:c r="G101" s="43" t="n">
        <x:v>52366</x:v>
      </x:c>
      <x:c r="H101" s="43" t="n">
        <x:v>50321</x:v>
      </x:c>
      <x:c r="I101" s="43" t="n">
        <x:v>0</x:v>
      </x:c>
      <x:c r="J101" s="43" t="n">
        <x:v>802400</x:v>
      </x:c>
      <x:c r="K101" s="43" t="n">
        <x:f>IF(COUNTA(F101:I101)=0,"",SUM(F101:I101))</x:f>
        <x:v>184771</x:v>
      </x:c>
      <x:c r="L101" s="43" t="n">
        <x:f>IF(COUNTA(F101:J101)=0,"",SUM(F101:J101))</x:f>
        <x:v>987171</x:v>
      </x:c>
      <x:c r="M101" s="51" t="n">
        <x:f>IF(L101="","",K101/L101)</x:f>
        <x:v>0.18717223257166185</x:v>
      </x:c>
      <x:c r="N101" s="43" t="n">
        <x:v>98273</x:v>
      </x:c>
      <x:c r="O101" s="49" t="n">
        <x:v>0.7122277000791782</x:v>
      </x:c>
      <x:c r="P101" s="38" t="str">
        <x:v>NO</x:v>
      </x:c>
      <x:c r="Q101" s="38" t="n">
        <x:v>0</x:v>
      </x:c>
      <x:c r="R101" s="38" t="n">
        <x:v>0</x:v>
      </x:c>
      <x:c r="S101" s="38" t="n">
        <x:v>0</x:v>
      </x:c>
      <x:c r="T101" s="38" t="n">
        <x:v>0</x:v>
      </x:c>
      <x:c r="U101" s="38" t="n">
        <x:v>0</x:v>
      </x:c>
      <x:c r="V101" s="57" t="n">
        <x:v>0</x:v>
      </x:c>
      <x:c r="W101" s="38"/>
      <x:c r="X101" s="41" t="str">
        <x:v>https://cremenorca.org/documents/documents/13546doc1220240429024902.pdf</x:v>
      </x:c>
      <x:c r="Y101" s="39" t="str">
        <x:v>OBSERVADO</x:v>
      </x:c>
      <x:c r="Z101" s="38" t="n">
        <x:v>5</x:v>
      </x:c>
      <x:c r="AA101" s="39" t="str">
        <x:v>SÍ</x:v>
      </x:c>
      <x:c r="AB101" s="38" t="str">
        <x:v>Inicio 01/06/2023 reportado explícitamente; junio se considera primer mes tratado.</x:v>
      </x:c>
      <x:c r="AC101" s="41" t="str">
        <x:v>https://www.menorca.info/menorca/local/2023/07/12/1974711/comerciantes-ciutadella-estallan-contra-puerta-puerta-hay-basura-todas-horas.html</x:v>
      </x:c>
    </x:row>
    <x:row r="102" ht="30" customHeight="1">
      <x:c r="A102" s="56" t="n">
        <x:v>44927</x:v>
      </x:c>
      <x:c r="B102" s="37" t="n">
        <x:v>2023</x:v>
      </x:c>
      <x:c r="C102" s="37" t="n">
        <x:v>1</x:v>
      </x:c>
      <x:c r="D102" s="37" t="str">
        <x:v>Gener</x:v>
      </x:c>
      <x:c r="E102" s="37" t="str">
        <x:v>Ferreries</x:v>
      </x:c>
      <x:c r="F102" s="44" t="n">
        <x:v>17765</x:v>
      </x:c>
      <x:c r="G102" s="44" t="n">
        <x:v>8669</x:v>
      </x:c>
      <x:c r="H102" s="44" t="n">
        <x:v>11505</x:v>
      </x:c>
      <x:c r="I102" s="44" t="n">
        <x:v>0</x:v>
      </x:c>
      <x:c r="J102" s="44" t="n">
        <x:v>102100</x:v>
      </x:c>
      <x:c r="K102" s="44" t="n">
        <x:f>IF(COUNTA(F102:I102)=0,"",SUM(F102:I102))</x:f>
        <x:v>37939</x:v>
      </x:c>
      <x:c r="L102" s="44" t="n">
        <x:f>IF(COUNTA(F102:J102)=0,"",SUM(F102:J102))</x:f>
        <x:v>140039</x:v>
      </x:c>
      <x:c r="M102" s="52" t="n">
        <x:f>IF(L102="","",K102/L102)</x:f>
        <x:v>0.27091738729925235</x:v>
      </x:c>
      <x:c r="N102" s="44" t="n">
        <x:v>98273</x:v>
      </x:c>
      <x:c r="O102" s="50" t="n">
        <x:v>0.7122277000791782</x:v>
      </x:c>
      <x:c r="P102" s="37" t="str">
        <x:v>NO</x:v>
      </x:c>
      <x:c r="Q102" s="37" t="n">
        <x:v>0</x:v>
      </x:c>
      <x:c r="R102" s="37" t="n">
        <x:v>0</x:v>
      </x:c>
      <x:c r="S102" s="37" t="n">
        <x:v>0</x:v>
      </x:c>
      <x:c r="T102" s="37" t="n">
        <x:v>0</x:v>
      </x:c>
      <x:c r="U102" s="37" t="n">
        <x:v>0</x:v>
      </x:c>
      <x:c r="V102" s="58" t="n">
        <x:v>0</x:v>
      </x:c>
      <x:c r="W102" s="37"/>
      <x:c r="X102" s="42" t="str">
        <x:v>https://cremenorca.org/documents/documents/13546doc1220240429024902.pdf</x:v>
      </x:c>
      <x:c r="Y102" s="40" t="str">
        <x:v>OBSERVADO</x:v>
      </x:c>
      <x:c r="Z102" s="37" t="n">
        <x:v>5</x:v>
      </x:c>
      <x:c r="AA102" s="40" t="str">
        <x:v>SÍ</x:v>
      </x:c>
      <x:c r="AB102" s="37" t="str">
        <x:v>Inicio efectivo 15/05/2023 confirmado al día siguiente; primer mes completo: junio.</x:v>
      </x:c>
      <x:c r="AC102" s="42" t="str">
        <x:v>https://www.menorca.info/menorca/local/2023/05/16/1937517/recogida-residuos-puerta-puerta-empieza-solo-negocios-ferreries-dudas.html</x:v>
      </x:c>
    </x:row>
    <x:row r="103" ht="30" customHeight="1">
      <x:c r="A103" s="55" t="n">
        <x:v>44927</x:v>
      </x:c>
      <x:c r="B103" s="38" t="n">
        <x:v>2023</x:v>
      </x:c>
      <x:c r="C103" s="38" t="n">
        <x:v>1</x:v>
      </x:c>
      <x:c r="D103" s="38" t="str">
        <x:v>Gener</x:v>
      </x:c>
      <x:c r="E103" s="38" t="str">
        <x:v>Es Migjorn Gran</x:v>
      </x:c>
      <x:c r="F103" s="43" t="n">
        <x:v>7892</x:v>
      </x:c>
      <x:c r="G103" s="43" t="n">
        <x:v>4287</x:v>
      </x:c>
      <x:c r="H103" s="43" t="n">
        <x:v>12185</x:v>
      </x:c>
      <x:c r="I103" s="43" t="n">
        <x:v>0</x:v>
      </x:c>
      <x:c r="J103" s="43" t="n">
        <x:v>40040</x:v>
      </x:c>
      <x:c r="K103" s="43" t="n">
        <x:f>IF(COUNTA(F103:I103)=0,"",SUM(F103:I103))</x:f>
        <x:v>24364</x:v>
      </x:c>
      <x:c r="L103" s="43" t="n">
        <x:f>IF(COUNTA(F103:J103)=0,"",SUM(F103:J103))</x:f>
        <x:v>64404</x:v>
      </x:c>
      <x:c r="M103" s="51" t="n">
        <x:f>IF(L103="","",K103/L103)</x:f>
        <x:v>0.3782994845040681</x:v>
      </x:c>
      <x:c r="N103" s="43" t="n">
        <x:v>98273</x:v>
      </x:c>
      <x:c r="O103" s="49" t="n">
        <x:v>0.7122277000791782</x:v>
      </x:c>
      <x:c r="P103" s="38" t="str">
        <x:v>NO</x:v>
      </x:c>
      <x:c r="Q103" s="38" t="n">
        <x:v>0</x:v>
      </x:c>
      <x:c r="R103" s="38" t="n">
        <x:v>0</x:v>
      </x:c>
      <x:c r="S103" s="38" t="n">
        <x:v>0</x:v>
      </x:c>
      <x:c r="T103" s="38" t="n">
        <x:v>0</x:v>
      </x:c>
      <x:c r="U103" s="38" t="n">
        <x:v>0</x:v>
      </x:c>
      <x:c r="V103" s="57" t="n">
        <x:v>0</x:v>
      </x:c>
      <x:c r="W103" s="38"/>
      <x:c r="X103" s="41" t="str">
        <x:v>https://cremenorca.org/documents/documents/13546doc1220240429024902.pdf</x:v>
      </x:c>
      <x:c r="Y103" s="39" t="str">
        <x:v>OBSERVADO</x:v>
      </x:c>
      <x:c r="Z103" s="38" t="n">
        <x:v>5</x:v>
      </x:c>
      <x:c r="AA103" s="39" t="str">
        <x:v>SÍ</x:v>
      </x:c>
      <x:c r="AB103" s="38" t="str">
        <x:v>07/08/2023 fue fecha anunciada de entrada. Se conserva como fecha operativa provisional hasta localizar confirmación posterior.</x:v>
      </x:c>
      <x:c r="AC103" s="41" t="str">
        <x:v>https://menorcaaldia.com/articulo/actualidad/el-consorcio-de-residuos-de-menorca-refuerza-la-recogida-puerta-a-puerta-en-los-comercios</x:v>
      </x:c>
    </x:row>
    <x:row r="104" ht="30" customHeight="1">
      <x:c r="A104" s="56" t="n">
        <x:v>44927</x:v>
      </x:c>
      <x:c r="B104" s="37" t="n">
        <x:v>2023</x:v>
      </x:c>
      <x:c r="C104" s="37" t="n">
        <x:v>1</x:v>
      </x:c>
      <x:c r="D104" s="37" t="str">
        <x:v>Gener</x:v>
      </x:c>
      <x:c r="E104" s="37" t="str">
        <x:v>Es Mercadal</x:v>
      </x:c>
      <x:c r="F104" s="44" t="n">
        <x:v>18754</x:v>
      </x:c>
      <x:c r="G104" s="44" t="n">
        <x:v>11715</x:v>
      </x:c>
      <x:c r="H104" s="44" t="n">
        <x:v>27020</x:v>
      </x:c>
      <x:c r="I104" s="44" t="n">
        <x:v>6570</x:v>
      </x:c>
      <x:c r="J104" s="44" t="n">
        <x:v>127160</x:v>
      </x:c>
      <x:c r="K104" s="44" t="n">
        <x:f>IF(COUNTA(F104:I104)=0,"",SUM(F104:I104))</x:f>
        <x:v>64059</x:v>
      </x:c>
      <x:c r="L104" s="44" t="n">
        <x:f>IF(COUNTA(F104:J104)=0,"",SUM(F104:J104))</x:f>
        <x:v>191219</x:v>
      </x:c>
      <x:c r="M104" s="52" t="n">
        <x:f>IF(L104="","",K104/L104)</x:f>
        <x:v>0.33500332079971135</x:v>
      </x:c>
      <x:c r="N104" s="44" t="n">
        <x:v>98273</x:v>
      </x:c>
      <x:c r="O104" s="50" t="n">
        <x:v>0.7122277000791782</x:v>
      </x:c>
      <x:c r="P104" s="37" t="str">
        <x:v>NO</x:v>
      </x:c>
      <x:c r="Q104" s="37" t="n">
        <x:v>0</x:v>
      </x:c>
      <x:c r="R104" s="37" t="n">
        <x:v>0</x:v>
      </x:c>
      <x:c r="S104" s="37" t="n">
        <x:v>0</x:v>
      </x:c>
      <x:c r="T104" s="37" t="n">
        <x:v>0</x:v>
      </x:c>
      <x:c r="U104" s="37" t="n">
        <x:v>0</x:v>
      </x:c>
      <x:c r="V104" s="58" t="n">
        <x:v>0</x:v>
      </x:c>
      <x:c r="W104" s="37"/>
      <x:c r="X104" s="42" t="str">
        <x:v>https://cremenorca.org/documents/documents/13546doc1220240429024902.pdf</x:v>
      </x:c>
      <x:c r="Y104" s="40" t="str">
        <x:v>OBSERVADO</x:v>
      </x:c>
      <x:c r="Z104" s="37" t="n">
        <x:v>5</x:v>
      </x:c>
      <x:c r="AA104" s="40" t="str">
        <x:v>SÍ</x:v>
      </x:c>
      <x:c r="AB104" s="37" t="str">
        <x:v>Inicio efectivo 07/08/2023 confirmado retrospectivamente; agosto = transición.</x:v>
      </x:c>
      <x:c r="AC104" s="42" t="str">
        <x:v>https://www.menorca.info/menorca/local/2023/09/12/2010471/recogida-puerta-puerta-entra-mal-pie-mercadal-fornells.html</x:v>
      </x:c>
    </x:row>
    <x:row r="105" ht="30" customHeight="1">
      <x:c r="A105" s="55" t="n">
        <x:v>44927</x:v>
      </x:c>
      <x:c r="B105" s="38" t="n">
        <x:v>2023</x:v>
      </x:c>
      <x:c r="C105" s="38" t="n">
        <x:v>1</x:v>
      </x:c>
      <x:c r="D105" s="38" t="str">
        <x:v>Gener</x:v>
      </x:c>
      <x:c r="E105" s="38" t="str">
        <x:v>Alaior</x:v>
      </x:c>
      <x:c r="F105" s="43" t="n">
        <x:v>34788</x:v>
      </x:c>
      <x:c r="G105" s="43" t="n">
        <x:v>14308</x:v>
      </x:c>
      <x:c r="H105" s="43" t="n">
        <x:v>11755</x:v>
      </x:c>
      <x:c r="I105" s="43" t="n">
        <x:v>0</x:v>
      </x:c>
      <x:c r="J105" s="43" t="n">
        <x:v>241800</x:v>
      </x:c>
      <x:c r="K105" s="43" t="n">
        <x:f>IF(COUNTA(F105:I105)=0,"",SUM(F105:I105))</x:f>
        <x:v>60851</x:v>
      </x:c>
      <x:c r="L105" s="43" t="n">
        <x:f>IF(COUNTA(F105:J105)=0,"",SUM(F105:J105))</x:f>
        <x:v>302651</x:v>
      </x:c>
      <x:c r="M105" s="51" t="n">
        <x:f>IF(L105="","",K105/L105)</x:f>
        <x:v>0.20105996676039398</x:v>
      </x:c>
      <x:c r="N105" s="43" t="n">
        <x:v>98273</x:v>
      </x:c>
      <x:c r="O105" s="49" t="n">
        <x:v>0.7122277000791782</x:v>
      </x:c>
      <x:c r="P105" s="38" t="str">
        <x:v>NO</x:v>
      </x:c>
      <x:c r="Q105" s="38" t="n">
        <x:v>0</x:v>
      </x:c>
      <x:c r="R105" s="38" t="n">
        <x:v>0</x:v>
      </x:c>
      <x:c r="S105" s="38" t="n">
        <x:v>0</x:v>
      </x:c>
      <x:c r="T105" s="38" t="n">
        <x:v>0</x:v>
      </x:c>
      <x:c r="U105" s="38" t="n">
        <x:v>0</x:v>
      </x:c>
      <x:c r="V105" s="57" t="n">
        <x:v>0</x:v>
      </x:c>
      <x:c r="W105" s="38"/>
      <x:c r="X105" s="41" t="str">
        <x:v>https://cremenorca.org/documents/documents/13546doc1220240429024902.pdf</x:v>
      </x:c>
      <x:c r="Y105" s="39" t="str">
        <x:v>OBSERVADO</x:v>
      </x:c>
      <x:c r="Z105" s="38" t="n">
        <x:v>5</x:v>
      </x:c>
      <x:c r="AA105" s="39" t="str">
        <x:v>SÍ</x:v>
      </x:c>
      <x:c r="AB105" s="38" t="str">
        <x:v>Inicio anunciado tras Sant Llorenç (fiestas terminan 14/08). Agosto = transición; septiembre = primer mes completo conservador.</x:v>
      </x:c>
      <x:c r="AC105" s="41" t="str">
        <x:v>https://menorcaaldia.com/articulo/actualidad/el-consorcio-de-residuos-de-menorca-refuerza-la-recogida-puerta-a-puerta-en-los-comercios</x:v>
      </x:c>
    </x:row>
    <x:row r="106" ht="30" customHeight="1">
      <x:c r="A106" s="56" t="n">
        <x:v>44927</x:v>
      </x:c>
      <x:c r="B106" s="37" t="n">
        <x:v>2023</x:v>
      </x:c>
      <x:c r="C106" s="37" t="n">
        <x:v>1</x:v>
      </x:c>
      <x:c r="D106" s="37" t="str">
        <x:v>Gener</x:v>
      </x:c>
      <x:c r="E106" s="37" t="str">
        <x:v>Maó</x:v>
      </x:c>
      <x:c r="F106" s="44" t="n">
        <x:v>121452</x:v>
      </x:c>
      <x:c r="G106" s="44" t="n">
        <x:v>53890</x:v>
      </x:c>
      <x:c r="H106" s="44" t="n">
        <x:v>58651</x:v>
      </x:c>
      <x:c r="I106" s="44" t="n">
        <x:v>700</x:v>
      </x:c>
      <x:c r="J106" s="44" t="n">
        <x:v>818160</x:v>
      </x:c>
      <x:c r="K106" s="44" t="n">
        <x:f>IF(COUNTA(F106:I106)=0,"",SUM(F106:I106))</x:f>
        <x:v>234693</x:v>
      </x:c>
      <x:c r="L106" s="44" t="n">
        <x:f>IF(COUNTA(F106:J106)=0,"",SUM(F106:J106))</x:f>
        <x:v>1052853</x:v>
      </x:c>
      <x:c r="M106" s="52" t="n">
        <x:f>IF(L106="","",K106/L106)</x:f>
        <x:v>0.2229114605742682</x:v>
      </x:c>
      <x:c r="N106" s="44" t="n">
        <x:v>98273</x:v>
      </x:c>
      <x:c r="O106" s="50" t="n">
        <x:v>0.7122277000791782</x:v>
      </x:c>
      <x:c r="P106" s="37" t="str">
        <x:v>NO</x:v>
      </x:c>
      <x:c r="Q106" s="37" t="n">
        <x:v>0</x:v>
      </x:c>
      <x:c r="R106" s="37" t="n">
        <x:v>0</x:v>
      </x:c>
      <x:c r="S106" s="37" t="n">
        <x:v>0</x:v>
      </x:c>
      <x:c r="T106" s="37" t="n">
        <x:v>0</x:v>
      </x:c>
      <x:c r="U106" s="37" t="n">
        <x:v>0</x:v>
      </x:c>
      <x:c r="V106" s="58" t="n">
        <x:v>0</x:v>
      </x:c>
      <x:c r="W106" s="37" t="n">
        <x:v>-10</x:v>
      </x:c>
      <x:c r="X106" s="42" t="str">
        <x:v>https://cremenorca.org/documents/documents/13546doc1220240429024902.pdf</x:v>
      </x:c>
      <x:c r="Y106" s="40" t="str">
        <x:v>OBSERVADO</x:v>
      </x:c>
      <x:c r="Z106" s="37" t="n">
        <x:v>5</x:v>
      </x:c>
      <x:c r="AA106" s="40" t="str">
        <x:v>SÍ</x:v>
      </x:c>
      <x:c r="AB106" s="37" t="str">
        <x:v>PaP domiciliario+comercial; usar cobertura/fases y excluir meses de transición en especificación limpia.</x:v>
      </x:c>
      <x:c r="AC106" s="42" t="str">
        <x:v>https://www.residusmenorca.net/municipis/mao/</x:v>
      </x:c>
    </x:row>
    <x:row r="107" ht="30" customHeight="1">
      <x:c r="A107" s="55" t="n">
        <x:v>44927</x:v>
      </x:c>
      <x:c r="B107" s="38" t="n">
        <x:v>2023</x:v>
      </x:c>
      <x:c r="C107" s="38" t="n">
        <x:v>1</x:v>
      </x:c>
      <x:c r="D107" s="38" t="str">
        <x:v>Gener</x:v>
      </x:c>
      <x:c r="E107" s="38" t="str">
        <x:v>Es Castell</x:v>
      </x:c>
      <x:c r="F107" s="43" t="n">
        <x:v>14409</x:v>
      </x:c>
      <x:c r="G107" s="43" t="n">
        <x:v>8680</x:v>
      </x:c>
      <x:c r="H107" s="43" t="n">
        <x:v>10579</x:v>
      </x:c>
      <x:c r="I107" s="43" t="n">
        <x:v>0</x:v>
      </x:c>
      <x:c r="J107" s="43" t="n">
        <x:v>169940</x:v>
      </x:c>
      <x:c r="K107" s="43" t="n">
        <x:f>IF(COUNTA(F107:I107)=0,"",SUM(F107:I107))</x:f>
        <x:v>33668</x:v>
      </x:c>
      <x:c r="L107" s="43" t="n">
        <x:f>IF(COUNTA(F107:J107)=0,"",SUM(F107:J107))</x:f>
        <x:v>203608</x:v>
      </x:c>
      <x:c r="M107" s="51" t="n">
        <x:f>IF(L107="","",K107/L107)</x:f>
        <x:v>0.1653569604337747</x:v>
      </x:c>
      <x:c r="N107" s="43" t="n">
        <x:v>98273</x:v>
      </x:c>
      <x:c r="O107" s="49" t="n">
        <x:v>0.7122277000791782</x:v>
      </x:c>
      <x:c r="P107" s="38" t="str">
        <x:v>NO</x:v>
      </x:c>
      <x:c r="Q107" s="38" t="n">
        <x:v>0</x:v>
      </x:c>
      <x:c r="R107" s="38" t="n">
        <x:v>0</x:v>
      </x:c>
      <x:c r="S107" s="38" t="n">
        <x:v>0</x:v>
      </x:c>
      <x:c r="T107" s="38" t="n">
        <x:v>0</x:v>
      </x:c>
      <x:c r="U107" s="38" t="n">
        <x:v>0</x:v>
      </x:c>
      <x:c r="V107" s="57" t="n">
        <x:v>0</x:v>
      </x:c>
      <x:c r="W107" s="38" t="n">
        <x:v>-11</x:v>
      </x:c>
      <x:c r="X107" s="41" t="str">
        <x:v>https://cremenorca.org/documents/documents/13546doc1220240429024902.pdf</x:v>
      </x:c>
      <x:c r="Y107" s="39" t="str">
        <x:v>OBSERVADO</x:v>
      </x:c>
      <x:c r="Z107" s="38" t="n">
        <x:v>5</x:v>
      </x:c>
      <x:c r="AA107" s="39" t="str">
        <x:v>SÍ</x:v>
      </x:c>
      <x:c r="AB107" s="38" t="str">
        <x:v>PaP domiciliario+comercial; usar cobertura/fases y excluir meses de transición en especificación limpia.</x:v>
      </x:c>
      <x:c r="AC107" s="41" t="str">
        <x:v>https://www.cremenorca.org/documents/documents/13808doc1220241204122124.pdf</x:v>
      </x:c>
    </x:row>
    <x:row r="108" ht="30" customHeight="1">
      <x:c r="A108" s="56" t="n">
        <x:v>44927</x:v>
      </x:c>
      <x:c r="B108" s="37" t="n">
        <x:v>2023</x:v>
      </x:c>
      <x:c r="C108" s="37" t="n">
        <x:v>1</x:v>
      </x:c>
      <x:c r="D108" s="37" t="str">
        <x:v>Gener</x:v>
      </x:c>
      <x:c r="E108" s="37" t="str">
        <x:v>Sant Lluís</x:v>
      </x:c>
      <x:c r="F108" s="44" t="n">
        <x:v>28007</x:v>
      </x:c>
      <x:c r="G108" s="44" t="n">
        <x:v>17735</x:v>
      </x:c>
      <x:c r="H108" s="44" t="n">
        <x:v>42786</x:v>
      </x:c>
      <x:c r="I108" s="44" t="n">
        <x:v>6340</x:v>
      </x:c>
      <x:c r="J108" s="44" t="n">
        <x:v>160640</x:v>
      </x:c>
      <x:c r="K108" s="44" t="n">
        <x:f>IF(COUNTA(F108:I108)=0,"",SUM(F108:I108))</x:f>
        <x:v>94868</x:v>
      </x:c>
      <x:c r="L108" s="44" t="n">
        <x:f>IF(COUNTA(F108:J108)=0,"",SUM(F108:J108))</x:f>
        <x:v>255508</x:v>
      </x:c>
      <x:c r="M108" s="52" t="n">
        <x:f>IF(L108="","",K108/L108)</x:f>
        <x:v>0.3712917012383174</x:v>
      </x:c>
      <x:c r="N108" s="44" t="n">
        <x:v>98273</x:v>
      </x:c>
      <x:c r="O108" s="50" t="n">
        <x:v>0.7122277000791782</x:v>
      </x:c>
      <x:c r="P108" s="37" t="str">
        <x:v>NO</x:v>
      </x:c>
      <x:c r="Q108" s="37" t="n">
        <x:v>0</x:v>
      </x:c>
      <x:c r="R108" s="37" t="n">
        <x:v>0</x:v>
      </x:c>
      <x:c r="S108" s="37" t="n">
        <x:v>0</x:v>
      </x:c>
      <x:c r="T108" s="37" t="n">
        <x:v>0</x:v>
      </x:c>
      <x:c r="U108" s="37" t="n">
        <x:v>0</x:v>
      </x:c>
      <x:c r="V108" s="58" t="n">
        <x:v>0</x:v>
      </x:c>
      <x:c r="W108" s="37"/>
      <x:c r="X108" s="42" t="str">
        <x:v>https://cremenorca.org/documents/documents/13546doc1220240429024902.pdf</x:v>
      </x:c>
      <x:c r="Y108" s="40" t="str">
        <x:v>OBSERVADO</x:v>
      </x:c>
      <x:c r="Z108" s="37" t="n">
        <x:v>5</x:v>
      </x:c>
      <x:c r="AA108" s="40" t="str">
        <x:v>SÍ</x:v>
      </x:c>
      <x:c r="AB108" s="37" t="str">
        <x:v>Operativo durante junio; día exacto no verificado. Junio = transición conservadora; julio = primer mes completo.</x:v>
      </x:c>
      <x:c r="AC108" s="42" t="str">
        <x:v>https://menorcaaldia.com/articulo/actualidad/el-consorcio-de-residuos-de-menorca-refuerza-la-recogida-puerta-a-puerta-en-los-comercios</x:v>
      </x:c>
    </x:row>
    <x:row r="109" ht="30" customHeight="1">
      <x:c r="A109" s="55" t="n">
        <x:v>44958</x:v>
      </x:c>
      <x:c r="B109" s="38" t="n">
        <x:v>2023</x:v>
      </x:c>
      <x:c r="C109" s="38" t="n">
        <x:v>2</x:v>
      </x:c>
      <x:c r="D109" s="38" t="str">
        <x:v>Febrer</x:v>
      </x:c>
      <x:c r="E109" s="38" t="str">
        <x:v>Ciutadella</x:v>
      </x:c>
      <x:c r="F109" s="43" t="n">
        <x:v>84953</x:v>
      </x:c>
      <x:c r="G109" s="43" t="n">
        <x:v>39339</x:v>
      </x:c>
      <x:c r="H109" s="43" t="n">
        <x:v>49991</x:v>
      </x:c>
      <x:c r="I109" s="43" t="n">
        <x:v>0</x:v>
      </x:c>
      <x:c r="J109" s="43" t="n">
        <x:v>786320</x:v>
      </x:c>
      <x:c r="K109" s="43" t="n">
        <x:f>IF(COUNTA(F109:I109)=0,"",SUM(F109:I109))</x:f>
        <x:v>174283</x:v>
      </x:c>
      <x:c r="L109" s="43" t="n">
        <x:f>IF(COUNTA(F109:J109)=0,"",SUM(F109:J109))</x:f>
        <x:v>960603</x:v>
      </x:c>
      <x:c r="M109" s="51" t="n">
        <x:f>IF(L109="","",K109/L109)</x:f>
        <x:v>0.18143083042630515</x:v>
      </x:c>
      <x:c r="N109" s="43" t="n">
        <x:v>100394</x:v>
      </x:c>
      <x:c r="O109" s="49" t="n">
        <x:v>0.7275995209441966</x:v>
      </x:c>
      <x:c r="P109" s="38" t="str">
        <x:v>NO</x:v>
      </x:c>
      <x:c r="Q109" s="38" t="n">
        <x:v>0</x:v>
      </x:c>
      <x:c r="R109" s="38" t="n">
        <x:v>0</x:v>
      </x:c>
      <x:c r="S109" s="38" t="n">
        <x:v>0</x:v>
      </x:c>
      <x:c r="T109" s="38" t="n">
        <x:v>0</x:v>
      </x:c>
      <x:c r="U109" s="38" t="n">
        <x:v>0</x:v>
      </x:c>
      <x:c r="V109" s="57" t="n">
        <x:v>0</x:v>
      </x:c>
      <x:c r="W109" s="38"/>
      <x:c r="X109" s="41" t="str">
        <x:v>https://cremenorca.org/documents/documents/13546doc1220240429024902.pdf</x:v>
      </x:c>
      <x:c r="Y109" s="39" t="str">
        <x:v>OBSERVADO</x:v>
      </x:c>
      <x:c r="Z109" s="38" t="n">
        <x:v>5</x:v>
      </x:c>
      <x:c r="AA109" s="39" t="str">
        <x:v>SÍ</x:v>
      </x:c>
      <x:c r="AB109" s="38" t="str">
        <x:v>Inicio 01/06/2023 reportado explícitamente; junio se considera primer mes tratado.</x:v>
      </x:c>
      <x:c r="AC109" s="41" t="str">
        <x:v>https://www.menorca.info/menorca/local/2023/07/12/1974711/comerciantes-ciutadella-estallan-contra-puerta-puerta-hay-basura-todas-horas.html</x:v>
      </x:c>
    </x:row>
    <x:row r="110" ht="30" customHeight="1">
      <x:c r="A110" s="56" t="n">
        <x:v>44958</x:v>
      </x:c>
      <x:c r="B110" s="37" t="n">
        <x:v>2023</x:v>
      </x:c>
      <x:c r="C110" s="37" t="n">
        <x:v>2</x:v>
      </x:c>
      <x:c r="D110" s="37" t="str">
        <x:v>Febrer</x:v>
      </x:c>
      <x:c r="E110" s="37" t="str">
        <x:v>Ferreries</x:v>
      </x:c>
      <x:c r="F110" s="44" t="n">
        <x:v>22092</x:v>
      </x:c>
      <x:c r="G110" s="44" t="n">
        <x:v>6939</x:v>
      </x:c>
      <x:c r="H110" s="44" t="n">
        <x:v>11486</x:v>
      </x:c>
      <x:c r="I110" s="44" t="n">
        <x:v>0</x:v>
      </x:c>
      <x:c r="J110" s="44" t="n">
        <x:v>103980</x:v>
      </x:c>
      <x:c r="K110" s="44" t="n">
        <x:f>IF(COUNTA(F110:I110)=0,"",SUM(F110:I110))</x:f>
        <x:v>40517</x:v>
      </x:c>
      <x:c r="L110" s="44" t="n">
        <x:f>IF(COUNTA(F110:J110)=0,"",SUM(F110:J110))</x:f>
        <x:v>144497</x:v>
      </x:c>
      <x:c r="M110" s="52" t="n">
        <x:f>IF(L110="","",K110/L110)</x:f>
        <x:v>0.28040028512702686</x:v>
      </x:c>
      <x:c r="N110" s="44" t="n">
        <x:v>100394</x:v>
      </x:c>
      <x:c r="O110" s="50" t="n">
        <x:v>0.7275995209441966</x:v>
      </x:c>
      <x:c r="P110" s="37" t="str">
        <x:v>NO</x:v>
      </x:c>
      <x:c r="Q110" s="37" t="n">
        <x:v>0</x:v>
      </x:c>
      <x:c r="R110" s="37" t="n">
        <x:v>0</x:v>
      </x:c>
      <x:c r="S110" s="37" t="n">
        <x:v>0</x:v>
      </x:c>
      <x:c r="T110" s="37" t="n">
        <x:v>0</x:v>
      </x:c>
      <x:c r="U110" s="37" t="n">
        <x:v>0</x:v>
      </x:c>
      <x:c r="V110" s="58" t="n">
        <x:v>0</x:v>
      </x:c>
      <x:c r="W110" s="37"/>
      <x:c r="X110" s="42" t="str">
        <x:v>https://cremenorca.org/documents/documents/13546doc1220240429024902.pdf</x:v>
      </x:c>
      <x:c r="Y110" s="40" t="str">
        <x:v>OBSERVADO</x:v>
      </x:c>
      <x:c r="Z110" s="37" t="n">
        <x:v>5</x:v>
      </x:c>
      <x:c r="AA110" s="40" t="str">
        <x:v>SÍ</x:v>
      </x:c>
      <x:c r="AB110" s="37" t="str">
        <x:v>Inicio efectivo 15/05/2023 confirmado al día siguiente; primer mes completo: junio.</x:v>
      </x:c>
      <x:c r="AC110" s="42" t="str">
        <x:v>https://www.menorca.info/menorca/local/2023/05/16/1937517/recogida-residuos-puerta-puerta-empieza-solo-negocios-ferreries-dudas.html</x:v>
      </x:c>
    </x:row>
    <x:row r="111" ht="30" customHeight="1">
      <x:c r="A111" s="55" t="n">
        <x:v>44958</x:v>
      </x:c>
      <x:c r="B111" s="38" t="n">
        <x:v>2023</x:v>
      </x:c>
      <x:c r="C111" s="38" t="n">
        <x:v>2</x:v>
      </x:c>
      <x:c r="D111" s="38" t="str">
        <x:v>Febrer</x:v>
      </x:c>
      <x:c r="E111" s="38" t="str">
        <x:v>Es Migjorn Gran</x:v>
      </x:c>
      <x:c r="F111" s="43" t="n">
        <x:v>7196</x:v>
      </x:c>
      <x:c r="G111" s="43" t="n">
        <x:v>4391</x:v>
      </x:c>
      <x:c r="H111" s="43" t="n">
        <x:v>4458</x:v>
      </x:c>
      <x:c r="I111" s="43" t="n">
        <x:v>0</x:v>
      </x:c>
      <x:c r="J111" s="43" t="n">
        <x:v>34300</x:v>
      </x:c>
      <x:c r="K111" s="43" t="n">
        <x:f>IF(COUNTA(F111:I111)=0,"",SUM(F111:I111))</x:f>
        <x:v>16045</x:v>
      </x:c>
      <x:c r="L111" s="43" t="n">
        <x:f>IF(COUNTA(F111:J111)=0,"",SUM(F111:J111))</x:f>
        <x:v>50345</x:v>
      </x:c>
      <x:c r="M111" s="51" t="n">
        <x:f>IF(L111="","",K111/L111)</x:f>
        <x:v>0.31870096335286524</x:v>
      </x:c>
      <x:c r="N111" s="43" t="n">
        <x:v>100394</x:v>
      </x:c>
      <x:c r="O111" s="49" t="n">
        <x:v>0.7275995209441966</x:v>
      </x:c>
      <x:c r="P111" s="38" t="str">
        <x:v>NO</x:v>
      </x:c>
      <x:c r="Q111" s="38" t="n">
        <x:v>0</x:v>
      </x:c>
      <x:c r="R111" s="38" t="n">
        <x:v>0</x:v>
      </x:c>
      <x:c r="S111" s="38" t="n">
        <x:v>0</x:v>
      </x:c>
      <x:c r="T111" s="38" t="n">
        <x:v>0</x:v>
      </x:c>
      <x:c r="U111" s="38" t="n">
        <x:v>0</x:v>
      </x:c>
      <x:c r="V111" s="57" t="n">
        <x:v>0</x:v>
      </x:c>
      <x:c r="W111" s="38"/>
      <x:c r="X111" s="41" t="str">
        <x:v>https://cremenorca.org/documents/documents/13546doc1220240429024902.pdf</x:v>
      </x:c>
      <x:c r="Y111" s="39" t="str">
        <x:v>OBSERVADO</x:v>
      </x:c>
      <x:c r="Z111" s="38" t="n">
        <x:v>5</x:v>
      </x:c>
      <x:c r="AA111" s="39" t="str">
        <x:v>SÍ</x:v>
      </x:c>
      <x:c r="AB111" s="38" t="str">
        <x:v>07/08/2023 fue fecha anunciada de entrada. Se conserva como fecha operativa provisional hasta localizar confirmación posterior.</x:v>
      </x:c>
      <x:c r="AC111" s="41" t="str">
        <x:v>https://menorcaaldia.com/articulo/actualidad/el-consorcio-de-residuos-de-menorca-refuerza-la-recogida-puerta-a-puerta-en-los-comercios</x:v>
      </x:c>
    </x:row>
    <x:row r="112" ht="30" customHeight="1">
      <x:c r="A112" s="56" t="n">
        <x:v>44958</x:v>
      </x:c>
      <x:c r="B112" s="37" t="n">
        <x:v>2023</x:v>
      </x:c>
      <x:c r="C112" s="37" t="n">
        <x:v>2</x:v>
      </x:c>
      <x:c r="D112" s="37" t="str">
        <x:v>Febrer</x:v>
      </x:c>
      <x:c r="E112" s="37" t="str">
        <x:v>Es Mercadal</x:v>
      </x:c>
      <x:c r="F112" s="44" t="n">
        <x:v>16065</x:v>
      </x:c>
      <x:c r="G112" s="44" t="n">
        <x:v>10440</x:v>
      </x:c>
      <x:c r="H112" s="44" t="n">
        <x:v>11724</x:v>
      </x:c>
      <x:c r="I112" s="44" t="n">
        <x:v>6480</x:v>
      </x:c>
      <x:c r="J112" s="44" t="n">
        <x:v>151620</x:v>
      </x:c>
      <x:c r="K112" s="44" t="n">
        <x:f>IF(COUNTA(F112:I112)=0,"",SUM(F112:I112))</x:f>
        <x:v>44709</x:v>
      </x:c>
      <x:c r="L112" s="44" t="n">
        <x:f>IF(COUNTA(F112:J112)=0,"",SUM(F112:J112))</x:f>
        <x:v>196329</x:v>
      </x:c>
      <x:c r="M112" s="52" t="n">
        <x:f>IF(L112="","",K112/L112)</x:f>
        <x:v>0.22772489036260563</x:v>
      </x:c>
      <x:c r="N112" s="44" t="n">
        <x:v>100394</x:v>
      </x:c>
      <x:c r="O112" s="50" t="n">
        <x:v>0.7275995209441966</x:v>
      </x:c>
      <x:c r="P112" s="37" t="str">
        <x:v>NO</x:v>
      </x:c>
      <x:c r="Q112" s="37" t="n">
        <x:v>0</x:v>
      </x:c>
      <x:c r="R112" s="37" t="n">
        <x:v>0</x:v>
      </x:c>
      <x:c r="S112" s="37" t="n">
        <x:v>0</x:v>
      </x:c>
      <x:c r="T112" s="37" t="n">
        <x:v>0</x:v>
      </x:c>
      <x:c r="U112" s="37" t="n">
        <x:v>0</x:v>
      </x:c>
      <x:c r="V112" s="58" t="n">
        <x:v>0</x:v>
      </x:c>
      <x:c r="W112" s="37"/>
      <x:c r="X112" s="42" t="str">
        <x:v>https://cremenorca.org/documents/documents/13546doc1220240429024902.pdf</x:v>
      </x:c>
      <x:c r="Y112" s="40" t="str">
        <x:v>OBSERVADO</x:v>
      </x:c>
      <x:c r="Z112" s="37" t="n">
        <x:v>5</x:v>
      </x:c>
      <x:c r="AA112" s="40" t="str">
        <x:v>SÍ</x:v>
      </x:c>
      <x:c r="AB112" s="37" t="str">
        <x:v>Inicio efectivo 07/08/2023 confirmado retrospectivamente; agosto = transición.</x:v>
      </x:c>
      <x:c r="AC112" s="42" t="str">
        <x:v>https://www.menorca.info/menorca/local/2023/09/12/2010471/recogida-puerta-puerta-entra-mal-pie-mercadal-fornells.html</x:v>
      </x:c>
    </x:row>
    <x:row r="113" ht="30" customHeight="1">
      <x:c r="A113" s="55" t="n">
        <x:v>44958</x:v>
      </x:c>
      <x:c r="B113" s="38" t="n">
        <x:v>2023</x:v>
      </x:c>
      <x:c r="C113" s="38" t="n">
        <x:v>2</x:v>
      </x:c>
      <x:c r="D113" s="38" t="str">
        <x:v>Febrer</x:v>
      </x:c>
      <x:c r="E113" s="38" t="str">
        <x:v>Alaior</x:v>
      </x:c>
      <x:c r="F113" s="43" t="n">
        <x:v>34629</x:v>
      </x:c>
      <x:c r="G113" s="43" t="n">
        <x:v>10083</x:v>
      </x:c>
      <x:c r="H113" s="43" t="n">
        <x:v>10589</x:v>
      </x:c>
      <x:c r="I113" s="43" t="n">
        <x:v>0</x:v>
      </x:c>
      <x:c r="J113" s="43" t="n">
        <x:v>230500</x:v>
      </x:c>
      <x:c r="K113" s="43" t="n">
        <x:f>IF(COUNTA(F113:I113)=0,"",SUM(F113:I113))</x:f>
        <x:v>55301</x:v>
      </x:c>
      <x:c r="L113" s="43" t="n">
        <x:f>IF(COUNTA(F113:J113)=0,"",SUM(F113:J113))</x:f>
        <x:v>285801</x:v>
      </x:c>
      <x:c r="M113" s="51" t="n">
        <x:f>IF(L113="","",K113/L113)</x:f>
        <x:v>0.19349477433598902</x:v>
      </x:c>
      <x:c r="N113" s="43" t="n">
        <x:v>100394</x:v>
      </x:c>
      <x:c r="O113" s="49" t="n">
        <x:v>0.7275995209441966</x:v>
      </x:c>
      <x:c r="P113" s="38" t="str">
        <x:v>NO</x:v>
      </x:c>
      <x:c r="Q113" s="38" t="n">
        <x:v>0</x:v>
      </x:c>
      <x:c r="R113" s="38" t="n">
        <x:v>0</x:v>
      </x:c>
      <x:c r="S113" s="38" t="n">
        <x:v>0</x:v>
      </x:c>
      <x:c r="T113" s="38" t="n">
        <x:v>0</x:v>
      </x:c>
      <x:c r="U113" s="38" t="n">
        <x:v>0</x:v>
      </x:c>
      <x:c r="V113" s="57" t="n">
        <x:v>0</x:v>
      </x:c>
      <x:c r="W113" s="38"/>
      <x:c r="X113" s="41" t="str">
        <x:v>https://cremenorca.org/documents/documents/13546doc1220240429024902.pdf</x:v>
      </x:c>
      <x:c r="Y113" s="39" t="str">
        <x:v>OBSERVADO</x:v>
      </x:c>
      <x:c r="Z113" s="38" t="n">
        <x:v>5</x:v>
      </x:c>
      <x:c r="AA113" s="39" t="str">
        <x:v>SÍ</x:v>
      </x:c>
      <x:c r="AB113" s="38" t="str">
        <x:v>Inicio anunciado tras Sant Llorenç (fiestas terminan 14/08). Agosto = transición; septiembre = primer mes completo conservador.</x:v>
      </x:c>
      <x:c r="AC113" s="41" t="str">
        <x:v>https://menorcaaldia.com/articulo/actualidad/el-consorcio-de-residuos-de-menorca-refuerza-la-recogida-puerta-a-puerta-en-los-comercios</x:v>
      </x:c>
    </x:row>
    <x:row r="114" ht="30" customHeight="1">
      <x:c r="A114" s="56" t="n">
        <x:v>44958</x:v>
      </x:c>
      <x:c r="B114" s="37" t="n">
        <x:v>2023</x:v>
      </x:c>
      <x:c r="C114" s="37" t="n">
        <x:v>2</x:v>
      </x:c>
      <x:c r="D114" s="37" t="str">
        <x:v>Febrer</x:v>
      </x:c>
      <x:c r="E114" s="37" t="str">
        <x:v>Maó</x:v>
      </x:c>
      <x:c r="F114" s="44" t="n">
        <x:v>124346</x:v>
      </x:c>
      <x:c r="G114" s="44" t="n">
        <x:v>49920</x:v>
      </x:c>
      <x:c r="H114" s="44" t="n">
        <x:v>63154</x:v>
      </x:c>
      <x:c r="I114" s="44" t="n">
        <x:v>340</x:v>
      </x:c>
      <x:c r="J114" s="44" t="n">
        <x:v>768380</x:v>
      </x:c>
      <x:c r="K114" s="44" t="n">
        <x:f>IF(COUNTA(F114:I114)=0,"",SUM(F114:I114))</x:f>
        <x:v>237760</x:v>
      </x:c>
      <x:c r="L114" s="44" t="n">
        <x:f>IF(COUNTA(F114:J114)=0,"",SUM(F114:J114))</x:f>
        <x:v>1006140</x:v>
      </x:c>
      <x:c r="M114" s="52" t="n">
        <x:f>IF(L114="","",K114/L114)</x:f>
        <x:v>0.23630906235712723</x:v>
      </x:c>
      <x:c r="N114" s="44" t="n">
        <x:v>100394</x:v>
      </x:c>
      <x:c r="O114" s="50" t="n">
        <x:v>0.7275995209441966</x:v>
      </x:c>
      <x:c r="P114" s="37" t="str">
        <x:v>NO</x:v>
      </x:c>
      <x:c r="Q114" s="37" t="n">
        <x:v>0</x:v>
      </x:c>
      <x:c r="R114" s="37" t="n">
        <x:v>0</x:v>
      </x:c>
      <x:c r="S114" s="37" t="n">
        <x:v>0</x:v>
      </x:c>
      <x:c r="T114" s="37" t="n">
        <x:v>0</x:v>
      </x:c>
      <x:c r="U114" s="37" t="n">
        <x:v>0</x:v>
      </x:c>
      <x:c r="V114" s="58" t="n">
        <x:v>0</x:v>
      </x:c>
      <x:c r="W114" s="37" t="n">
        <x:v>-9</x:v>
      </x:c>
      <x:c r="X114" s="42" t="str">
        <x:v>https://cremenorca.org/documents/documents/13546doc1220240429024902.pdf</x:v>
      </x:c>
      <x:c r="Y114" s="40" t="str">
        <x:v>OBSERVADO</x:v>
      </x:c>
      <x:c r="Z114" s="37" t="n">
        <x:v>5</x:v>
      </x:c>
      <x:c r="AA114" s="40" t="str">
        <x:v>SÍ</x:v>
      </x:c>
      <x:c r="AB114" s="37" t="str">
        <x:v>PaP domiciliario+comercial; usar cobertura/fases y excluir meses de transición en especificación limpia.</x:v>
      </x:c>
      <x:c r="AC114" s="42" t="str">
        <x:v>https://www.residusmenorca.net/municipis/mao/</x:v>
      </x:c>
    </x:row>
    <x:row r="115" ht="30" customHeight="1">
      <x:c r="A115" s="55" t="n">
        <x:v>44958</x:v>
      </x:c>
      <x:c r="B115" s="38" t="n">
        <x:v>2023</x:v>
      </x:c>
      <x:c r="C115" s="38" t="n">
        <x:v>2</x:v>
      </x:c>
      <x:c r="D115" s="38" t="str">
        <x:v>Febrer</x:v>
      </x:c>
      <x:c r="E115" s="38" t="str">
        <x:v>Es Castell</x:v>
      </x:c>
      <x:c r="F115" s="43" t="n">
        <x:v>14004</x:v>
      </x:c>
      <x:c r="G115" s="43" t="n">
        <x:v>11740</x:v>
      </x:c>
      <x:c r="H115" s="43" t="n">
        <x:v>11786</x:v>
      </x:c>
      <x:c r="I115" s="43" t="n">
        <x:v>0</x:v>
      </x:c>
      <x:c r="J115" s="43" t="n">
        <x:v>154780</x:v>
      </x:c>
      <x:c r="K115" s="43" t="n">
        <x:f>IF(COUNTA(F115:I115)=0,"",SUM(F115:I115))</x:f>
        <x:v>37530</x:v>
      </x:c>
      <x:c r="L115" s="43" t="n">
        <x:f>IF(COUNTA(F115:J115)=0,"",SUM(F115:J115))</x:f>
        <x:v>192310</x:v>
      </x:c>
      <x:c r="M115" s="51" t="n">
        <x:f>IF(L115="","",K115/L115)</x:f>
        <x:v>0.19515365815610214</x:v>
      </x:c>
      <x:c r="N115" s="43" t="n">
        <x:v>100394</x:v>
      </x:c>
      <x:c r="O115" s="49" t="n">
        <x:v>0.7275995209441966</x:v>
      </x:c>
      <x:c r="P115" s="38" t="str">
        <x:v>NO</x:v>
      </x:c>
      <x:c r="Q115" s="38" t="n">
        <x:v>0</x:v>
      </x:c>
      <x:c r="R115" s="38" t="n">
        <x:v>0</x:v>
      </x:c>
      <x:c r="S115" s="38" t="n">
        <x:v>0</x:v>
      </x:c>
      <x:c r="T115" s="38" t="n">
        <x:v>0</x:v>
      </x:c>
      <x:c r="U115" s="38" t="n">
        <x:v>0</x:v>
      </x:c>
      <x:c r="V115" s="57" t="n">
        <x:v>0</x:v>
      </x:c>
      <x:c r="W115" s="38" t="n">
        <x:v>-10</x:v>
      </x:c>
      <x:c r="X115" s="41" t="str">
        <x:v>https://cremenorca.org/documents/documents/13546doc1220240429024902.pdf</x:v>
      </x:c>
      <x:c r="Y115" s="39" t="str">
        <x:v>OBSERVADO</x:v>
      </x:c>
      <x:c r="Z115" s="38" t="n">
        <x:v>5</x:v>
      </x:c>
      <x:c r="AA115" s="39" t="str">
        <x:v>SÍ</x:v>
      </x:c>
      <x:c r="AB115" s="38" t="str">
        <x:v>PaP domiciliario+comercial; usar cobertura/fases y excluir meses de transición en especificación limpia.</x:v>
      </x:c>
      <x:c r="AC115" s="41" t="str">
        <x:v>https://www.cremenorca.org/documents/documents/13808doc1220241204122124.pdf</x:v>
      </x:c>
    </x:row>
    <x:row r="116" ht="30" customHeight="1">
      <x:c r="A116" s="56" t="n">
        <x:v>44958</x:v>
      </x:c>
      <x:c r="B116" s="37" t="n">
        <x:v>2023</x:v>
      </x:c>
      <x:c r="C116" s="37" t="n">
        <x:v>2</x:v>
      </x:c>
      <x:c r="D116" s="37" t="str">
        <x:v>Febrer</x:v>
      </x:c>
      <x:c r="E116" s="37" t="str">
        <x:v>Sant Lluís</x:v>
      </x:c>
      <x:c r="F116" s="44" t="n">
        <x:v>25565</x:v>
      </x:c>
      <x:c r="G116" s="44" t="n">
        <x:v>12368</x:v>
      </x:c>
      <x:c r="H116" s="44" t="n">
        <x:v>14752</x:v>
      </x:c>
      <x:c r="I116" s="44" t="n">
        <x:v>5960</x:v>
      </x:c>
      <x:c r="J116" s="44" t="n">
        <x:v>160580</x:v>
      </x:c>
      <x:c r="K116" s="44" t="n">
        <x:f>IF(COUNTA(F116:I116)=0,"",SUM(F116:I116))</x:f>
        <x:v>58645</x:v>
      </x:c>
      <x:c r="L116" s="44" t="n">
        <x:f>IF(COUNTA(F116:J116)=0,"",SUM(F116:J116))</x:f>
        <x:v>219225</x:v>
      </x:c>
      <x:c r="M116" s="52" t="n">
        <x:f>IF(L116="","",K116/L116)</x:f>
        <x:v>0.26751054852320677</x:v>
      </x:c>
      <x:c r="N116" s="44" t="n">
        <x:v>100394</x:v>
      </x:c>
      <x:c r="O116" s="50" t="n">
        <x:v>0.7275995209441966</x:v>
      </x:c>
      <x:c r="P116" s="37" t="str">
        <x:v>NO</x:v>
      </x:c>
      <x:c r="Q116" s="37" t="n">
        <x:v>0</x:v>
      </x:c>
      <x:c r="R116" s="37" t="n">
        <x:v>0</x:v>
      </x:c>
      <x:c r="S116" s="37" t="n">
        <x:v>0</x:v>
      </x:c>
      <x:c r="T116" s="37" t="n">
        <x:v>0</x:v>
      </x:c>
      <x:c r="U116" s="37" t="n">
        <x:v>0</x:v>
      </x:c>
      <x:c r="V116" s="58" t="n">
        <x:v>0</x:v>
      </x:c>
      <x:c r="W116" s="37"/>
      <x:c r="X116" s="42" t="str">
        <x:v>https://cremenorca.org/documents/documents/13546doc1220240429024902.pdf</x:v>
      </x:c>
      <x:c r="Y116" s="40" t="str">
        <x:v>OBSERVADO</x:v>
      </x:c>
      <x:c r="Z116" s="37" t="n">
        <x:v>5</x:v>
      </x:c>
      <x:c r="AA116" s="40" t="str">
        <x:v>SÍ</x:v>
      </x:c>
      <x:c r="AB116" s="37" t="str">
        <x:v>Operativo durante junio; día exacto no verificado. Junio = transición conservadora; julio = primer mes completo.</x:v>
      </x:c>
      <x:c r="AC116" s="42" t="str">
        <x:v>https://menorcaaldia.com/articulo/actualidad/el-consorcio-de-residuos-de-menorca-refuerza-la-recogida-puerta-a-puerta-en-los-comercios</x:v>
      </x:c>
    </x:row>
    <x:row r="117" ht="30" customHeight="1">
      <x:c r="A117" s="55" t="n">
        <x:v>44986</x:v>
      </x:c>
      <x:c r="B117" s="38" t="n">
        <x:v>2023</x:v>
      </x:c>
      <x:c r="C117" s="38" t="n">
        <x:v>3</x:v>
      </x:c>
      <x:c r="D117" s="38" t="str">
        <x:v>Març</x:v>
      </x:c>
      <x:c r="E117" s="38" t="str">
        <x:v>Ciutadella</x:v>
      </x:c>
      <x:c r="F117" s="43" t="n">
        <x:v>102689</x:v>
      </x:c>
      <x:c r="G117" s="43" t="n">
        <x:v>58205</x:v>
      </x:c>
      <x:c r="H117" s="43" t="n">
        <x:v>61000</x:v>
      </x:c>
      <x:c r="I117" s="43" t="n">
        <x:v>0</x:v>
      </x:c>
      <x:c r="J117" s="43" t="n">
        <x:v>972870</x:v>
      </x:c>
      <x:c r="K117" s="43" t="n">
        <x:f>IF(COUNTA(F117:I117)=0,"",SUM(F117:I117))</x:f>
        <x:v>221894</x:v>
      </x:c>
      <x:c r="L117" s="43" t="n">
        <x:f>IF(COUNTA(F117:J117)=0,"",SUM(F117:J117))</x:f>
        <x:v>1194764</x:v>
      </x:c>
      <x:c r="M117" s="51" t="n">
        <x:f>IF(L117="","",K117/L117)</x:f>
        <x:v>0.18572203380751345</x:v>
      </x:c>
      <x:c r="N117" s="43" t="n">
        <x:v>104156</x:v>
      </x:c>
      <x:c r="O117" s="49" t="n">
        <x:v>0.7548643913327862</x:v>
      </x:c>
      <x:c r="P117" s="38" t="str">
        <x:v>NO</x:v>
      </x:c>
      <x:c r="Q117" s="38" t="n">
        <x:v>0</x:v>
      </x:c>
      <x:c r="R117" s="38" t="n">
        <x:v>0</x:v>
      </x:c>
      <x:c r="S117" s="38" t="n">
        <x:v>0</x:v>
      </x:c>
      <x:c r="T117" s="38" t="n">
        <x:v>0</x:v>
      </x:c>
      <x:c r="U117" s="38" t="n">
        <x:v>0</x:v>
      </x:c>
      <x:c r="V117" s="57" t="n">
        <x:v>0</x:v>
      </x:c>
      <x:c r="W117" s="38"/>
      <x:c r="X117" s="41" t="str">
        <x:v>https://cremenorca.org/documents/documents/13546doc1220240429024902.pdf</x:v>
      </x:c>
      <x:c r="Y117" s="39" t="str">
        <x:v>OBSERVADO</x:v>
      </x:c>
      <x:c r="Z117" s="38" t="n">
        <x:v>5</x:v>
      </x:c>
      <x:c r="AA117" s="39" t="str">
        <x:v>SÍ</x:v>
      </x:c>
      <x:c r="AB117" s="38" t="str">
        <x:v>Inicio 01/06/2023 reportado explícitamente; junio se considera primer mes tratado.</x:v>
      </x:c>
      <x:c r="AC117" s="41" t="str">
        <x:v>https://www.menorca.info/menorca/local/2023/07/12/1974711/comerciantes-ciutadella-estallan-contra-puerta-puerta-hay-basura-todas-horas.html</x:v>
      </x:c>
    </x:row>
    <x:row r="118" ht="30" customHeight="1">
      <x:c r="A118" s="56" t="n">
        <x:v>44986</x:v>
      </x:c>
      <x:c r="B118" s="37" t="n">
        <x:v>2023</x:v>
      </x:c>
      <x:c r="C118" s="37" t="n">
        <x:v>3</x:v>
      </x:c>
      <x:c r="D118" s="37" t="str">
        <x:v>Març</x:v>
      </x:c>
      <x:c r="E118" s="37" t="str">
        <x:v>Ferreries</x:v>
      </x:c>
      <x:c r="F118" s="44" t="n">
        <x:v>17462</x:v>
      </x:c>
      <x:c r="G118" s="44" t="n">
        <x:v>8866</x:v>
      </x:c>
      <x:c r="H118" s="44" t="n">
        <x:v>12839</x:v>
      </x:c>
      <x:c r="I118" s="44" t="n">
        <x:v>0</x:v>
      </x:c>
      <x:c r="J118" s="44" t="n">
        <x:v>114920</x:v>
      </x:c>
      <x:c r="K118" s="44" t="n">
        <x:f>IF(COUNTA(F118:I118)=0,"",SUM(F118:I118))</x:f>
        <x:v>39167</x:v>
      </x:c>
      <x:c r="L118" s="44" t="n">
        <x:f>IF(COUNTA(F118:J118)=0,"",SUM(F118:J118))</x:f>
        <x:v>154087</x:v>
      </x:c>
      <x:c r="M118" s="52" t="n">
        <x:f>IF(L118="","",K118/L118)</x:f>
        <x:v>0.2541875693601667</x:v>
      </x:c>
      <x:c r="N118" s="44" t="n">
        <x:v>104156</x:v>
      </x:c>
      <x:c r="O118" s="50" t="n">
        <x:v>0.7548643913327862</x:v>
      </x:c>
      <x:c r="P118" s="37" t="str">
        <x:v>NO</x:v>
      </x:c>
      <x:c r="Q118" s="37" t="n">
        <x:v>0</x:v>
      </x:c>
      <x:c r="R118" s="37" t="n">
        <x:v>0</x:v>
      </x:c>
      <x:c r="S118" s="37" t="n">
        <x:v>0</x:v>
      </x:c>
      <x:c r="T118" s="37" t="n">
        <x:v>0</x:v>
      </x:c>
      <x:c r="U118" s="37" t="n">
        <x:v>0</x:v>
      </x:c>
      <x:c r="V118" s="58" t="n">
        <x:v>0</x:v>
      </x:c>
      <x:c r="W118" s="37"/>
      <x:c r="X118" s="42" t="str">
        <x:v>https://cremenorca.org/documents/documents/13546doc1220240429024902.pdf</x:v>
      </x:c>
      <x:c r="Y118" s="40" t="str">
        <x:v>OBSERVADO</x:v>
      </x:c>
      <x:c r="Z118" s="37" t="n">
        <x:v>5</x:v>
      </x:c>
      <x:c r="AA118" s="40" t="str">
        <x:v>SÍ</x:v>
      </x:c>
      <x:c r="AB118" s="37" t="str">
        <x:v>Inicio efectivo 15/05/2023 confirmado al día siguiente; primer mes completo: junio.</x:v>
      </x:c>
      <x:c r="AC118" s="42" t="str">
        <x:v>https://www.menorca.info/menorca/local/2023/05/16/1937517/recogida-residuos-puerta-puerta-empieza-solo-negocios-ferreries-dudas.html</x:v>
      </x:c>
    </x:row>
    <x:row r="119" ht="30" customHeight="1">
      <x:c r="A119" s="55" t="n">
        <x:v>44986</x:v>
      </x:c>
      <x:c r="B119" s="38" t="n">
        <x:v>2023</x:v>
      </x:c>
      <x:c r="C119" s="38" t="n">
        <x:v>3</x:v>
      </x:c>
      <x:c r="D119" s="38" t="str">
        <x:v>Març</x:v>
      </x:c>
      <x:c r="E119" s="38" t="str">
        <x:v>Es Migjorn Gran</x:v>
      </x:c>
      <x:c r="F119" s="43" t="n">
        <x:v>6389</x:v>
      </x:c>
      <x:c r="G119" s="43" t="n">
        <x:v>3523</x:v>
      </x:c>
      <x:c r="H119" s="43" t="n">
        <x:v>5449</x:v>
      </x:c>
      <x:c r="I119" s="43" t="n">
        <x:v>0</x:v>
      </x:c>
      <x:c r="J119" s="43" t="n">
        <x:v>47380</x:v>
      </x:c>
      <x:c r="K119" s="43" t="n">
        <x:f>IF(COUNTA(F119:I119)=0,"",SUM(F119:I119))</x:f>
        <x:v>15361</x:v>
      </x:c>
      <x:c r="L119" s="43" t="n">
        <x:f>IF(COUNTA(F119:J119)=0,"",SUM(F119:J119))</x:f>
        <x:v>62741</x:v>
      </x:c>
      <x:c r="M119" s="51" t="n">
        <x:f>IF(L119="","",K119/L119)</x:f>
        <x:v>0.24483192808530307</x:v>
      </x:c>
      <x:c r="N119" s="43" t="n">
        <x:v>104156</x:v>
      </x:c>
      <x:c r="O119" s="49" t="n">
        <x:v>0.7548643913327862</x:v>
      </x:c>
      <x:c r="P119" s="38" t="str">
        <x:v>NO</x:v>
      </x:c>
      <x:c r="Q119" s="38" t="n">
        <x:v>0</x:v>
      </x:c>
      <x:c r="R119" s="38" t="n">
        <x:v>0</x:v>
      </x:c>
      <x:c r="S119" s="38" t="n">
        <x:v>0</x:v>
      </x:c>
      <x:c r="T119" s="38" t="n">
        <x:v>0</x:v>
      </x:c>
      <x:c r="U119" s="38" t="n">
        <x:v>0</x:v>
      </x:c>
      <x:c r="V119" s="57" t="n">
        <x:v>0</x:v>
      </x:c>
      <x:c r="W119" s="38"/>
      <x:c r="X119" s="41" t="str">
        <x:v>https://cremenorca.org/documents/documents/13546doc1220240429024902.pdf</x:v>
      </x:c>
      <x:c r="Y119" s="39" t="str">
        <x:v>OBSERVADO</x:v>
      </x:c>
      <x:c r="Z119" s="38" t="n">
        <x:v>5</x:v>
      </x:c>
      <x:c r="AA119" s="39" t="str">
        <x:v>SÍ</x:v>
      </x:c>
      <x:c r="AB119" s="38" t="str">
        <x:v>07/08/2023 fue fecha anunciada de entrada. Se conserva como fecha operativa provisional hasta localizar confirmación posterior.</x:v>
      </x:c>
      <x:c r="AC119" s="41" t="str">
        <x:v>https://menorcaaldia.com/articulo/actualidad/el-consorcio-de-residuos-de-menorca-refuerza-la-recogida-puerta-a-puerta-en-los-comercios</x:v>
      </x:c>
    </x:row>
    <x:row r="120" ht="30" customHeight="1">
      <x:c r="A120" s="56" t="n">
        <x:v>44986</x:v>
      </x:c>
      <x:c r="B120" s="37" t="n">
        <x:v>2023</x:v>
      </x:c>
      <x:c r="C120" s="37" t="n">
        <x:v>3</x:v>
      </x:c>
      <x:c r="D120" s="37" t="str">
        <x:v>Març</x:v>
      </x:c>
      <x:c r="E120" s="37" t="str">
        <x:v>Es Mercadal</x:v>
      </x:c>
      <x:c r="F120" s="44" t="n">
        <x:v>19951</x:v>
      </x:c>
      <x:c r="G120" s="44" t="n">
        <x:v>19514</x:v>
      </x:c>
      <x:c r="H120" s="44" t="n">
        <x:v>13061</x:v>
      </x:c>
      <x:c r="I120" s="44" t="n">
        <x:v>0</x:v>
      </x:c>
      <x:c r="J120" s="44" t="n">
        <x:v>209260</x:v>
      </x:c>
      <x:c r="K120" s="44" t="n">
        <x:f>IF(COUNTA(F120:I120)=0,"",SUM(F120:I120))</x:f>
        <x:v>52526</x:v>
      </x:c>
      <x:c r="L120" s="44" t="n">
        <x:f>IF(COUNTA(F120:J120)=0,"",SUM(F120:J120))</x:f>
        <x:v>261786</x:v>
      </x:c>
      <x:c r="M120" s="52" t="n">
        <x:f>IF(L120="","",K120/L120)</x:f>
        <x:v>0.20064480147907068</x:v>
      </x:c>
      <x:c r="N120" s="44" t="n">
        <x:v>104156</x:v>
      </x:c>
      <x:c r="O120" s="50" t="n">
        <x:v>0.7548643913327862</x:v>
      </x:c>
      <x:c r="P120" s="37" t="str">
        <x:v>NO</x:v>
      </x:c>
      <x:c r="Q120" s="37" t="n">
        <x:v>0</x:v>
      </x:c>
      <x:c r="R120" s="37" t="n">
        <x:v>0</x:v>
      </x:c>
      <x:c r="S120" s="37" t="n">
        <x:v>0</x:v>
      </x:c>
      <x:c r="T120" s="37" t="n">
        <x:v>0</x:v>
      </x:c>
      <x:c r="U120" s="37" t="n">
        <x:v>0</x:v>
      </x:c>
      <x:c r="V120" s="58" t="n">
        <x:v>0</x:v>
      </x:c>
      <x:c r="W120" s="37"/>
      <x:c r="X120" s="42" t="str">
        <x:v>https://cremenorca.org/documents/documents/13546doc1220240429024902.pdf</x:v>
      </x:c>
      <x:c r="Y120" s="40" t="str">
        <x:v>OBSERVADO</x:v>
      </x:c>
      <x:c r="Z120" s="37" t="n">
        <x:v>5</x:v>
      </x:c>
      <x:c r="AA120" s="40" t="str">
        <x:v>SÍ</x:v>
      </x:c>
      <x:c r="AB120" s="37" t="str">
        <x:v>Inicio efectivo 07/08/2023 confirmado retrospectivamente; agosto = transición.</x:v>
      </x:c>
      <x:c r="AC120" s="42" t="str">
        <x:v>https://www.menorca.info/menorca/local/2023/09/12/2010471/recogida-puerta-puerta-entra-mal-pie-mercadal-fornells.html</x:v>
      </x:c>
    </x:row>
    <x:row r="121" ht="30" customHeight="1">
      <x:c r="A121" s="55" t="n">
        <x:v>44986</x:v>
      </x:c>
      <x:c r="B121" s="38" t="n">
        <x:v>2023</x:v>
      </x:c>
      <x:c r="C121" s="38" t="n">
        <x:v>3</x:v>
      </x:c>
      <x:c r="D121" s="38" t="str">
        <x:v>Març</x:v>
      </x:c>
      <x:c r="E121" s="38" t="str">
        <x:v>Alaior</x:v>
      </x:c>
      <x:c r="F121" s="43" t="n">
        <x:v>35152</x:v>
      </x:c>
      <x:c r="G121" s="43" t="n">
        <x:v>13906</x:v>
      </x:c>
      <x:c r="H121" s="43" t="n">
        <x:v>14591</x:v>
      </x:c>
      <x:c r="I121" s="43" t="n">
        <x:v>0</x:v>
      </x:c>
      <x:c r="J121" s="43" t="n">
        <x:v>286820</x:v>
      </x:c>
      <x:c r="K121" s="43" t="n">
        <x:f>IF(COUNTA(F121:I121)=0,"",SUM(F121:I121))</x:f>
        <x:v>63649</x:v>
      </x:c>
      <x:c r="L121" s="43" t="n">
        <x:f>IF(COUNTA(F121:J121)=0,"",SUM(F121:J121))</x:f>
        <x:v>350469</x:v>
      </x:c>
      <x:c r="M121" s="51" t="n">
        <x:f>IF(L121="","",K121/L121)</x:f>
        <x:v>0.1816109270720092</x:v>
      </x:c>
      <x:c r="N121" s="43" t="n">
        <x:v>104156</x:v>
      </x:c>
      <x:c r="O121" s="49" t="n">
        <x:v>0.7548643913327862</x:v>
      </x:c>
      <x:c r="P121" s="38" t="str">
        <x:v>NO</x:v>
      </x:c>
      <x:c r="Q121" s="38" t="n">
        <x:v>0</x:v>
      </x:c>
      <x:c r="R121" s="38" t="n">
        <x:v>0</x:v>
      </x:c>
      <x:c r="S121" s="38" t="n">
        <x:v>0</x:v>
      </x:c>
      <x:c r="T121" s="38" t="n">
        <x:v>0</x:v>
      </x:c>
      <x:c r="U121" s="38" t="n">
        <x:v>0</x:v>
      </x:c>
      <x:c r="V121" s="57" t="n">
        <x:v>0</x:v>
      </x:c>
      <x:c r="W121" s="38"/>
      <x:c r="X121" s="41" t="str">
        <x:v>https://cremenorca.org/documents/documents/13546doc1220240429024902.pdf</x:v>
      </x:c>
      <x:c r="Y121" s="39" t="str">
        <x:v>OBSERVADO</x:v>
      </x:c>
      <x:c r="Z121" s="38" t="n">
        <x:v>5</x:v>
      </x:c>
      <x:c r="AA121" s="39" t="str">
        <x:v>SÍ</x:v>
      </x:c>
      <x:c r="AB121" s="38" t="str">
        <x:v>Inicio anunciado tras Sant Llorenç (fiestas terminan 14/08). Agosto = transición; septiembre = primer mes completo conservador.</x:v>
      </x:c>
      <x:c r="AC121" s="41" t="str">
        <x:v>https://menorcaaldia.com/articulo/actualidad/el-consorcio-de-residuos-de-menorca-refuerza-la-recogida-puerta-a-puerta-en-los-comercios</x:v>
      </x:c>
    </x:row>
    <x:row r="122" ht="30" customHeight="1">
      <x:c r="A122" s="56" t="n">
        <x:v>44986</x:v>
      </x:c>
      <x:c r="B122" s="37" t="n">
        <x:v>2023</x:v>
      </x:c>
      <x:c r="C122" s="37" t="n">
        <x:v>3</x:v>
      </x:c>
      <x:c r="D122" s="37" t="str">
        <x:v>Març</x:v>
      </x:c>
      <x:c r="E122" s="37" t="str">
        <x:v>Maó</x:v>
      </x:c>
      <x:c r="F122" s="44" t="n">
        <x:v>155700</x:v>
      </x:c>
      <x:c r="G122" s="44" t="n">
        <x:v>50960</x:v>
      </x:c>
      <x:c r="H122" s="44" t="n">
        <x:v>59377</x:v>
      </x:c>
      <x:c r="I122" s="44" t="n">
        <x:v>520</x:v>
      </x:c>
      <x:c r="J122" s="44" t="n">
        <x:v>922520</x:v>
      </x:c>
      <x:c r="K122" s="44" t="n">
        <x:f>IF(COUNTA(F122:I122)=0,"",SUM(F122:I122))</x:f>
        <x:v>266557</x:v>
      </x:c>
      <x:c r="L122" s="44" t="n">
        <x:f>IF(COUNTA(F122:J122)=0,"",SUM(F122:J122))</x:f>
        <x:v>1189077</x:v>
      </x:c>
      <x:c r="M122" s="52" t="n">
        <x:f>IF(L122="","",K122/L122)</x:f>
        <x:v>0.22417135307469574</x:v>
      </x:c>
      <x:c r="N122" s="44" t="n">
        <x:v>104156</x:v>
      </x:c>
      <x:c r="O122" s="50" t="n">
        <x:v>0.7548643913327862</x:v>
      </x:c>
      <x:c r="P122" s="37" t="str">
        <x:v>NO</x:v>
      </x:c>
      <x:c r="Q122" s="37" t="n">
        <x:v>0</x:v>
      </x:c>
      <x:c r="R122" s="37" t="n">
        <x:v>0</x:v>
      </x:c>
      <x:c r="S122" s="37" t="n">
        <x:v>0</x:v>
      </x:c>
      <x:c r="T122" s="37" t="n">
        <x:v>0</x:v>
      </x:c>
      <x:c r="U122" s="37" t="n">
        <x:v>0</x:v>
      </x:c>
      <x:c r="V122" s="58" t="n">
        <x:v>0</x:v>
      </x:c>
      <x:c r="W122" s="37" t="n">
        <x:v>-8</x:v>
      </x:c>
      <x:c r="X122" s="42" t="str">
        <x:v>https://cremenorca.org/documents/documents/13546doc1220240429024902.pdf</x:v>
      </x:c>
      <x:c r="Y122" s="40" t="str">
        <x:v>OBSERVADO</x:v>
      </x:c>
      <x:c r="Z122" s="37" t="n">
        <x:v>5</x:v>
      </x:c>
      <x:c r="AA122" s="40" t="str">
        <x:v>SÍ</x:v>
      </x:c>
      <x:c r="AB122" s="37" t="str">
        <x:v>PaP domiciliario+comercial; usar cobertura/fases y excluir meses de transición en especificación limpia.</x:v>
      </x:c>
      <x:c r="AC122" s="42" t="str">
        <x:v>https://www.residusmenorca.net/municipis/mao/</x:v>
      </x:c>
    </x:row>
    <x:row r="123" ht="30" customHeight="1">
      <x:c r="A123" s="55" t="n">
        <x:v>44986</x:v>
      </x:c>
      <x:c r="B123" s="38" t="n">
        <x:v>2023</x:v>
      </x:c>
      <x:c r="C123" s="38" t="n">
        <x:v>3</x:v>
      </x:c>
      <x:c r="D123" s="38" t="str">
        <x:v>Març</x:v>
      </x:c>
      <x:c r="E123" s="38" t="str">
        <x:v>Es Castell</x:v>
      </x:c>
      <x:c r="F123" s="43" t="n">
        <x:v>16780</x:v>
      </x:c>
      <x:c r="G123" s="43" t="n">
        <x:v>12360</x:v>
      </x:c>
      <x:c r="H123" s="43" t="n">
        <x:v>11463</x:v>
      </x:c>
      <x:c r="I123" s="43" t="n">
        <x:v>0</x:v>
      </x:c>
      <x:c r="J123" s="43" t="n">
        <x:v>180920</x:v>
      </x:c>
      <x:c r="K123" s="43" t="n">
        <x:f>IF(COUNTA(F123:I123)=0,"",SUM(F123:I123))</x:f>
        <x:v>40603</x:v>
      </x:c>
      <x:c r="L123" s="43" t="n">
        <x:f>IF(COUNTA(F123:J123)=0,"",SUM(F123:J123))</x:f>
        <x:v>221523</x:v>
      </x:c>
      <x:c r="M123" s="51" t="n">
        <x:f>IF(L123="","",K123/L123)</x:f>
        <x:v>0.1832902226856805</x:v>
      </x:c>
      <x:c r="N123" s="43" t="n">
        <x:v>104156</x:v>
      </x:c>
      <x:c r="O123" s="49" t="n">
        <x:v>0.7548643913327862</x:v>
      </x:c>
      <x:c r="P123" s="38" t="str">
        <x:v>NO</x:v>
      </x:c>
      <x:c r="Q123" s="38" t="n">
        <x:v>0</x:v>
      </x:c>
      <x:c r="R123" s="38" t="n">
        <x:v>0</x:v>
      </x:c>
      <x:c r="S123" s="38" t="n">
        <x:v>0</x:v>
      </x:c>
      <x:c r="T123" s="38" t="n">
        <x:v>0</x:v>
      </x:c>
      <x:c r="U123" s="38" t="n">
        <x:v>0</x:v>
      </x:c>
      <x:c r="V123" s="57" t="n">
        <x:v>0</x:v>
      </x:c>
      <x:c r="W123" s="38" t="n">
        <x:v>-9</x:v>
      </x:c>
      <x:c r="X123" s="41" t="str">
        <x:v>https://cremenorca.org/documents/documents/13546doc1220240429024902.pdf</x:v>
      </x:c>
      <x:c r="Y123" s="39" t="str">
        <x:v>OBSERVADO</x:v>
      </x:c>
      <x:c r="Z123" s="38" t="n">
        <x:v>5</x:v>
      </x:c>
      <x:c r="AA123" s="39" t="str">
        <x:v>SÍ</x:v>
      </x:c>
      <x:c r="AB123" s="38" t="str">
        <x:v>PaP domiciliario+comercial; usar cobertura/fases y excluir meses de transición en especificación limpia.</x:v>
      </x:c>
      <x:c r="AC123" s="41" t="str">
        <x:v>https://www.cremenorca.org/documents/documents/13808doc1220241204122124.pdf</x:v>
      </x:c>
    </x:row>
    <x:row r="124" ht="30" customHeight="1">
      <x:c r="A124" s="56" t="n">
        <x:v>44986</x:v>
      </x:c>
      <x:c r="B124" s="37" t="n">
        <x:v>2023</x:v>
      </x:c>
      <x:c r="C124" s="37" t="n">
        <x:v>3</x:v>
      </x:c>
      <x:c r="D124" s="37" t="str">
        <x:v>Març</x:v>
      </x:c>
      <x:c r="E124" s="37" t="str">
        <x:v>Sant Lluís</x:v>
      </x:c>
      <x:c r="F124" s="44" t="n">
        <x:v>27657</x:v>
      </x:c>
      <x:c r="G124" s="44" t="n">
        <x:v>14706</x:v>
      </x:c>
      <x:c r="H124" s="44" t="n">
        <x:v>16480</x:v>
      </x:c>
      <x:c r="I124" s="44" t="n">
        <x:v>7520</x:v>
      </x:c>
      <x:c r="J124" s="44" t="n">
        <x:v>189800</x:v>
      </x:c>
      <x:c r="K124" s="44" t="n">
        <x:f>IF(COUNTA(F124:I124)=0,"",SUM(F124:I124))</x:f>
        <x:v>66363</x:v>
      </x:c>
      <x:c r="L124" s="44" t="n">
        <x:f>IF(COUNTA(F124:J124)=0,"",SUM(F124:J124))</x:f>
        <x:v>256163</x:v>
      </x:c>
      <x:c r="M124" s="52" t="n">
        <x:f>IF(L124="","",K124/L124)</x:f>
        <x:v>0.2590655168779254</x:v>
      </x:c>
      <x:c r="N124" s="44" t="n">
        <x:v>104156</x:v>
      </x:c>
      <x:c r="O124" s="50" t="n">
        <x:v>0.7548643913327862</x:v>
      </x:c>
      <x:c r="P124" s="37" t="str">
        <x:v>NO</x:v>
      </x:c>
      <x:c r="Q124" s="37" t="n">
        <x:v>0</x:v>
      </x:c>
      <x:c r="R124" s="37" t="n">
        <x:v>0</x:v>
      </x:c>
      <x:c r="S124" s="37" t="n">
        <x:v>0</x:v>
      </x:c>
      <x:c r="T124" s="37" t="n">
        <x:v>0</x:v>
      </x:c>
      <x:c r="U124" s="37" t="n">
        <x:v>0</x:v>
      </x:c>
      <x:c r="V124" s="58" t="n">
        <x:v>0</x:v>
      </x:c>
      <x:c r="W124" s="37"/>
      <x:c r="X124" s="42" t="str">
        <x:v>https://cremenorca.org/documents/documents/13546doc1220240429024902.pdf</x:v>
      </x:c>
      <x:c r="Y124" s="40" t="str">
        <x:v>OBSERVADO</x:v>
      </x:c>
      <x:c r="Z124" s="37" t="n">
        <x:v>5</x:v>
      </x:c>
      <x:c r="AA124" s="40" t="str">
        <x:v>SÍ</x:v>
      </x:c>
      <x:c r="AB124" s="37" t="str">
        <x:v>Operativo durante junio; día exacto no verificado. Junio = transición conservadora; julio = primer mes completo.</x:v>
      </x:c>
      <x:c r="AC124" s="42" t="str">
        <x:v>https://menorcaaldia.com/articulo/actualidad/el-consorcio-de-residuos-de-menorca-refuerza-la-recogida-puerta-a-puerta-en-los-comercios</x:v>
      </x:c>
    </x:row>
    <x:row r="125" ht="30" customHeight="1">
      <x:c r="A125" s="55" t="n">
        <x:v>45017</x:v>
      </x:c>
      <x:c r="B125" s="38" t="n">
        <x:v>2023</x:v>
      </x:c>
      <x:c r="C125" s="38" t="n">
        <x:v>4</x:v>
      </x:c>
      <x:c r="D125" s="38" t="str">
        <x:v>Abril</x:v>
      </x:c>
      <x:c r="E125" s="38" t="str">
        <x:v>Ciutadella</x:v>
      </x:c>
      <x:c r="F125" s="43" t="n">
        <x:v>120367</x:v>
      </x:c>
      <x:c r="G125" s="43" t="n">
        <x:v>54776</x:v>
      </x:c>
      <x:c r="H125" s="43" t="n">
        <x:v>57070</x:v>
      </x:c>
      <x:c r="I125" s="43" t="n">
        <x:v>0</x:v>
      </x:c>
      <x:c r="J125" s="43" t="n">
        <x:v>1153120</x:v>
      </x:c>
      <x:c r="K125" s="43" t="n">
        <x:f>IF(COUNTA(F125:I125)=0,"",SUM(F125:I125))</x:f>
        <x:v>232213</x:v>
      </x:c>
      <x:c r="L125" s="43" t="n">
        <x:f>IF(COUNTA(F125:J125)=0,"",SUM(F125:J125))</x:f>
        <x:v>1385333</x:v>
      </x:c>
      <x:c r="M125" s="51" t="n">
        <x:f>IF(L125="","",K125/L125)</x:f>
        <x:v>0.16762251386489746</x:v>
      </x:c>
      <x:c r="N125" s="43" t="n">
        <x:v>118228</x:v>
      </x:c>
      <x:c r="O125" s="49" t="n">
        <x:v>0.8568503711595361</x:v>
      </x:c>
      <x:c r="P125" s="38" t="str">
        <x:v>NO</x:v>
      </x:c>
      <x:c r="Q125" s="38" t="n">
        <x:v>0</x:v>
      </x:c>
      <x:c r="R125" s="38" t="n">
        <x:v>0</x:v>
      </x:c>
      <x:c r="S125" s="38" t="n">
        <x:v>0</x:v>
      </x:c>
      <x:c r="T125" s="38" t="n">
        <x:v>0</x:v>
      </x:c>
      <x:c r="U125" s="38" t="n">
        <x:v>0</x:v>
      </x:c>
      <x:c r="V125" s="57" t="n">
        <x:v>0</x:v>
      </x:c>
      <x:c r="W125" s="38"/>
      <x:c r="X125" s="41" t="str">
        <x:v>https://cremenorca.org/documents/documents/13546doc1220240429024902.pdf</x:v>
      </x:c>
      <x:c r="Y125" s="39" t="str">
        <x:v>OBSERVADO</x:v>
      </x:c>
      <x:c r="Z125" s="38" t="n">
        <x:v>5</x:v>
      </x:c>
      <x:c r="AA125" s="39" t="str">
        <x:v>SÍ</x:v>
      </x:c>
      <x:c r="AB125" s="38" t="str">
        <x:v>Inicio 01/06/2023 reportado explícitamente; junio se considera primer mes tratado.</x:v>
      </x:c>
      <x:c r="AC125" s="41" t="str">
        <x:v>https://www.menorca.info/menorca/local/2023/07/12/1974711/comerciantes-ciutadella-estallan-contra-puerta-puerta-hay-basura-todas-horas.html</x:v>
      </x:c>
    </x:row>
    <x:row r="126" ht="30" customHeight="1">
      <x:c r="A126" s="56" t="n">
        <x:v>45017</x:v>
      </x:c>
      <x:c r="B126" s="37" t="n">
        <x:v>2023</x:v>
      </x:c>
      <x:c r="C126" s="37" t="n">
        <x:v>4</x:v>
      </x:c>
      <x:c r="D126" s="37" t="str">
        <x:v>Abril</x:v>
      </x:c>
      <x:c r="E126" s="37" t="str">
        <x:v>Ferreries</x:v>
      </x:c>
      <x:c r="F126" s="44" t="n">
        <x:v>20611</x:v>
      </x:c>
      <x:c r="G126" s="44" t="n">
        <x:v>9039</x:v>
      </x:c>
      <x:c r="H126" s="44" t="n">
        <x:v>8810</x:v>
      </x:c>
      <x:c r="I126" s="44" t="n">
        <x:v>0</x:v>
      </x:c>
      <x:c r="J126" s="44" t="n">
        <x:v>123440</x:v>
      </x:c>
      <x:c r="K126" s="44" t="n">
        <x:f>IF(COUNTA(F126:I126)=0,"",SUM(F126:I126))</x:f>
        <x:v>38460</x:v>
      </x:c>
      <x:c r="L126" s="44" t="n">
        <x:f>IF(COUNTA(F126:J126)=0,"",SUM(F126:J126))</x:f>
        <x:v>161900</x:v>
      </x:c>
      <x:c r="M126" s="52" t="n">
        <x:f>IF(L126="","",K126/L126)</x:f>
        <x:v>0.23755404570722669</x:v>
      </x:c>
      <x:c r="N126" s="44" t="n">
        <x:v>118228</x:v>
      </x:c>
      <x:c r="O126" s="50" t="n">
        <x:v>0.8568503711595361</x:v>
      </x:c>
      <x:c r="P126" s="37" t="str">
        <x:v>NO</x:v>
      </x:c>
      <x:c r="Q126" s="37" t="n">
        <x:v>0</x:v>
      </x:c>
      <x:c r="R126" s="37" t="n">
        <x:v>0</x:v>
      </x:c>
      <x:c r="S126" s="37" t="n">
        <x:v>0</x:v>
      </x:c>
      <x:c r="T126" s="37" t="n">
        <x:v>0</x:v>
      </x:c>
      <x:c r="U126" s="37" t="n">
        <x:v>0</x:v>
      </x:c>
      <x:c r="V126" s="58" t="n">
        <x:v>0</x:v>
      </x:c>
      <x:c r="W126" s="37"/>
      <x:c r="X126" s="42" t="str">
        <x:v>https://cremenorca.org/documents/documents/13546doc1220240429024902.pdf</x:v>
      </x:c>
      <x:c r="Y126" s="40" t="str">
        <x:v>OBSERVADO</x:v>
      </x:c>
      <x:c r="Z126" s="37" t="n">
        <x:v>5</x:v>
      </x:c>
      <x:c r="AA126" s="40" t="str">
        <x:v>SÍ</x:v>
      </x:c>
      <x:c r="AB126" s="37" t="str">
        <x:v>Inicio efectivo 15/05/2023 confirmado al día siguiente; primer mes completo: junio.</x:v>
      </x:c>
      <x:c r="AC126" s="42" t="str">
        <x:v>https://www.menorca.info/menorca/local/2023/05/16/1937517/recogida-residuos-puerta-puerta-empieza-solo-negocios-ferreries-dudas.html</x:v>
      </x:c>
    </x:row>
    <x:row r="127" ht="30" customHeight="1">
      <x:c r="A127" s="55" t="n">
        <x:v>45017</x:v>
      </x:c>
      <x:c r="B127" s="38" t="n">
        <x:v>2023</x:v>
      </x:c>
      <x:c r="C127" s="38" t="n">
        <x:v>4</x:v>
      </x:c>
      <x:c r="D127" s="38" t="str">
        <x:v>Abril</x:v>
      </x:c>
      <x:c r="E127" s="38" t="str">
        <x:v>Es Migjorn Gran</x:v>
      </x:c>
      <x:c r="F127" s="43" t="n">
        <x:v>5761</x:v>
      </x:c>
      <x:c r="G127" s="43" t="n">
        <x:v>5000</x:v>
      </x:c>
      <x:c r="H127" s="43" t="n">
        <x:v>3237</x:v>
      </x:c>
      <x:c r="I127" s="43" t="n">
        <x:v>0</x:v>
      </x:c>
      <x:c r="J127" s="43" t="n">
        <x:v>62960</x:v>
      </x:c>
      <x:c r="K127" s="43" t="n">
        <x:f>IF(COUNTA(F127:I127)=0,"",SUM(F127:I127))</x:f>
        <x:v>13998</x:v>
      </x:c>
      <x:c r="L127" s="43" t="n">
        <x:f>IF(COUNTA(F127:J127)=0,"",SUM(F127:J127))</x:f>
        <x:v>76958</x:v>
      </x:c>
      <x:c r="M127" s="51" t="n">
        <x:f>IF(L127="","",K127/L127)</x:f>
        <x:v>0.18189142129473218</x:v>
      </x:c>
      <x:c r="N127" s="43" t="n">
        <x:v>118228</x:v>
      </x:c>
      <x:c r="O127" s="49" t="n">
        <x:v>0.8568503711595361</x:v>
      </x:c>
      <x:c r="P127" s="38" t="str">
        <x:v>NO</x:v>
      </x:c>
      <x:c r="Q127" s="38" t="n">
        <x:v>0</x:v>
      </x:c>
      <x:c r="R127" s="38" t="n">
        <x:v>0</x:v>
      </x:c>
      <x:c r="S127" s="38" t="n">
        <x:v>0</x:v>
      </x:c>
      <x:c r="T127" s="38" t="n">
        <x:v>0</x:v>
      </x:c>
      <x:c r="U127" s="38" t="n">
        <x:v>0</x:v>
      </x:c>
      <x:c r="V127" s="57" t="n">
        <x:v>0</x:v>
      </x:c>
      <x:c r="W127" s="38"/>
      <x:c r="X127" s="41" t="str">
        <x:v>https://cremenorca.org/documents/documents/13546doc1220240429024902.pdf</x:v>
      </x:c>
      <x:c r="Y127" s="39" t="str">
        <x:v>OBSERVADO</x:v>
      </x:c>
      <x:c r="Z127" s="38" t="n">
        <x:v>5</x:v>
      </x:c>
      <x:c r="AA127" s="39" t="str">
        <x:v>SÍ</x:v>
      </x:c>
      <x:c r="AB127" s="38" t="str">
        <x:v>07/08/2023 fue fecha anunciada de entrada. Se conserva como fecha operativa provisional hasta localizar confirmación posterior.</x:v>
      </x:c>
      <x:c r="AC127" s="41" t="str">
        <x:v>https://menorcaaldia.com/articulo/actualidad/el-consorcio-de-residuos-de-menorca-refuerza-la-recogida-puerta-a-puerta-en-los-comercios</x:v>
      </x:c>
    </x:row>
    <x:row r="128" ht="30" customHeight="1">
      <x:c r="A128" s="56" t="n">
        <x:v>45017</x:v>
      </x:c>
      <x:c r="B128" s="37" t="n">
        <x:v>2023</x:v>
      </x:c>
      <x:c r="C128" s="37" t="n">
        <x:v>4</x:v>
      </x:c>
      <x:c r="D128" s="37" t="str">
        <x:v>Abril</x:v>
      </x:c>
      <x:c r="E128" s="37" t="str">
        <x:v>Es Mercadal</x:v>
      </x:c>
      <x:c r="F128" s="44" t="n">
        <x:v>39686</x:v>
      </x:c>
      <x:c r="G128" s="44" t="n">
        <x:v>20308</x:v>
      </x:c>
      <x:c r="H128" s="44" t="n">
        <x:v>21209</x:v>
      </x:c>
      <x:c r="I128" s="44" t="n">
        <x:v>0</x:v>
      </x:c>
      <x:c r="J128" s="44" t="n">
        <x:v>270660</x:v>
      </x:c>
      <x:c r="K128" s="44" t="n">
        <x:f>IF(COUNTA(F128:I128)=0,"",SUM(F128:I128))</x:f>
        <x:v>81203</x:v>
      </x:c>
      <x:c r="L128" s="44" t="n">
        <x:f>IF(COUNTA(F128:J128)=0,"",SUM(F128:J128))</x:f>
        <x:v>351863</x:v>
      </x:c>
      <x:c r="M128" s="52" t="n">
        <x:f>IF(L128="","",K128/L128)</x:f>
        <x:v>0.2307801615969852</x:v>
      </x:c>
      <x:c r="N128" s="44" t="n">
        <x:v>118228</x:v>
      </x:c>
      <x:c r="O128" s="50" t="n">
        <x:v>0.8568503711595361</x:v>
      </x:c>
      <x:c r="P128" s="37" t="str">
        <x:v>NO</x:v>
      </x:c>
      <x:c r="Q128" s="37" t="n">
        <x:v>0</x:v>
      </x:c>
      <x:c r="R128" s="37" t="n">
        <x:v>0</x:v>
      </x:c>
      <x:c r="S128" s="37" t="n">
        <x:v>0</x:v>
      </x:c>
      <x:c r="T128" s="37" t="n">
        <x:v>0</x:v>
      </x:c>
      <x:c r="U128" s="37" t="n">
        <x:v>0</x:v>
      </x:c>
      <x:c r="V128" s="58" t="n">
        <x:v>0</x:v>
      </x:c>
      <x:c r="W128" s="37"/>
      <x:c r="X128" s="42" t="str">
        <x:v>https://cremenorca.org/documents/documents/13546doc1220240429024902.pdf</x:v>
      </x:c>
      <x:c r="Y128" s="40" t="str">
        <x:v>OBSERVADO</x:v>
      </x:c>
      <x:c r="Z128" s="37" t="n">
        <x:v>5</x:v>
      </x:c>
      <x:c r="AA128" s="40" t="str">
        <x:v>SÍ</x:v>
      </x:c>
      <x:c r="AB128" s="37" t="str">
        <x:v>Inicio efectivo 07/08/2023 confirmado retrospectivamente; agosto = transición.</x:v>
      </x:c>
      <x:c r="AC128" s="42" t="str">
        <x:v>https://www.menorca.info/menorca/local/2023/09/12/2010471/recogida-puerta-puerta-entra-mal-pie-mercadal-fornells.html</x:v>
      </x:c>
    </x:row>
    <x:row r="129" ht="30" customHeight="1">
      <x:c r="A129" s="55" t="n">
        <x:v>45017</x:v>
      </x:c>
      <x:c r="B129" s="38" t="n">
        <x:v>2023</x:v>
      </x:c>
      <x:c r="C129" s="38" t="n">
        <x:v>4</x:v>
      </x:c>
      <x:c r="D129" s="38" t="str">
        <x:v>Abril</x:v>
      </x:c>
      <x:c r="E129" s="38" t="str">
        <x:v>Alaior</x:v>
      </x:c>
      <x:c r="F129" s="43" t="n">
        <x:v>35485</x:v>
      </x:c>
      <x:c r="G129" s="43" t="n">
        <x:v>15307</x:v>
      </x:c>
      <x:c r="H129" s="43" t="n">
        <x:v>12572</x:v>
      </x:c>
      <x:c r="I129" s="43" t="n">
        <x:v>0</x:v>
      </x:c>
      <x:c r="J129" s="43" t="n">
        <x:v>304260</x:v>
      </x:c>
      <x:c r="K129" s="43" t="n">
        <x:f>IF(COUNTA(F129:I129)=0,"",SUM(F129:I129))</x:f>
        <x:v>63364</x:v>
      </x:c>
      <x:c r="L129" s="43" t="n">
        <x:f>IF(COUNTA(F129:J129)=0,"",SUM(F129:J129))</x:f>
        <x:v>367624</x:v>
      </x:c>
      <x:c r="M129" s="51" t="n">
        <x:f>IF(L129="","",K129/L129)</x:f>
        <x:v>0.1723608904750506</x:v>
      </x:c>
      <x:c r="N129" s="43" t="n">
        <x:v>118228</x:v>
      </x:c>
      <x:c r="O129" s="49" t="n">
        <x:v>0.8568503711595361</x:v>
      </x:c>
      <x:c r="P129" s="38" t="str">
        <x:v>NO</x:v>
      </x:c>
      <x:c r="Q129" s="38" t="n">
        <x:v>0</x:v>
      </x:c>
      <x:c r="R129" s="38" t="n">
        <x:v>0</x:v>
      </x:c>
      <x:c r="S129" s="38" t="n">
        <x:v>0</x:v>
      </x:c>
      <x:c r="T129" s="38" t="n">
        <x:v>0</x:v>
      </x:c>
      <x:c r="U129" s="38" t="n">
        <x:v>0</x:v>
      </x:c>
      <x:c r="V129" s="57" t="n">
        <x:v>0</x:v>
      </x:c>
      <x:c r="W129" s="38"/>
      <x:c r="X129" s="41" t="str">
        <x:v>https://cremenorca.org/documents/documents/13546doc1220240429024902.pdf</x:v>
      </x:c>
      <x:c r="Y129" s="39" t="str">
        <x:v>OBSERVADO</x:v>
      </x:c>
      <x:c r="Z129" s="38" t="n">
        <x:v>5</x:v>
      </x:c>
      <x:c r="AA129" s="39" t="str">
        <x:v>SÍ</x:v>
      </x:c>
      <x:c r="AB129" s="38" t="str">
        <x:v>Inicio anunciado tras Sant Llorenç (fiestas terminan 14/08). Agosto = transición; septiembre = primer mes completo conservador.</x:v>
      </x:c>
      <x:c r="AC129" s="41" t="str">
        <x:v>https://menorcaaldia.com/articulo/actualidad/el-consorcio-de-residuos-de-menorca-refuerza-la-recogida-puerta-a-puerta-en-los-comercios</x:v>
      </x:c>
    </x:row>
    <x:row r="130" ht="30" customHeight="1">
      <x:c r="A130" s="56" t="n">
        <x:v>45017</x:v>
      </x:c>
      <x:c r="B130" s="37" t="n">
        <x:v>2023</x:v>
      </x:c>
      <x:c r="C130" s="37" t="n">
        <x:v>4</x:v>
      </x:c>
      <x:c r="D130" s="37" t="str">
        <x:v>Abril</x:v>
      </x:c>
      <x:c r="E130" s="37" t="str">
        <x:v>Maó</x:v>
      </x:c>
      <x:c r="F130" s="44" t="n">
        <x:v>129122</x:v>
      </x:c>
      <x:c r="G130" s="44" t="n">
        <x:v>54916</x:v>
      </x:c>
      <x:c r="H130" s="44" t="n">
        <x:v>59939</x:v>
      </x:c>
      <x:c r="I130" s="44" t="n">
        <x:v>260</x:v>
      </x:c>
      <x:c r="J130" s="44" t="n">
        <x:v>840800</x:v>
      </x:c>
      <x:c r="K130" s="44" t="n">
        <x:f>IF(COUNTA(F130:I130)=0,"",SUM(F130:I130))</x:f>
        <x:v>244237</x:v>
      </x:c>
      <x:c r="L130" s="44" t="n">
        <x:f>IF(COUNTA(F130:J130)=0,"",SUM(F130:J130))</x:f>
        <x:v>1085037</x:v>
      </x:c>
      <x:c r="M130" s="52" t="n">
        <x:f>IF(L130="","",K130/L130)</x:f>
        <x:v>0.22509554973701357</x:v>
      </x:c>
      <x:c r="N130" s="44" t="n">
        <x:v>118228</x:v>
      </x:c>
      <x:c r="O130" s="50" t="n">
        <x:v>0.8568503711595361</x:v>
      </x:c>
      <x:c r="P130" s="37" t="str">
        <x:v>NO</x:v>
      </x:c>
      <x:c r="Q130" s="37" t="n">
        <x:v>0</x:v>
      </x:c>
      <x:c r="R130" s="37" t="n">
        <x:v>0</x:v>
      </x:c>
      <x:c r="S130" s="37" t="n">
        <x:v>0</x:v>
      </x:c>
      <x:c r="T130" s="37" t="n">
        <x:v>0</x:v>
      </x:c>
      <x:c r="U130" s="37" t="n">
        <x:v>0</x:v>
      </x:c>
      <x:c r="V130" s="58" t="n">
        <x:v>0</x:v>
      </x:c>
      <x:c r="W130" s="37" t="n">
        <x:v>-7</x:v>
      </x:c>
      <x:c r="X130" s="42" t="str">
        <x:v>https://cremenorca.org/documents/documents/13546doc1220240429024902.pdf</x:v>
      </x:c>
      <x:c r="Y130" s="40" t="str">
        <x:v>OBSERVADO</x:v>
      </x:c>
      <x:c r="Z130" s="37" t="n">
        <x:v>5</x:v>
      </x:c>
      <x:c r="AA130" s="40" t="str">
        <x:v>SÍ</x:v>
      </x:c>
      <x:c r="AB130" s="37" t="str">
        <x:v>PaP domiciliario+comercial; usar cobertura/fases y excluir meses de transición en especificación limpia.</x:v>
      </x:c>
      <x:c r="AC130" s="42" t="str">
        <x:v>https://www.residusmenorca.net/municipis/mao/</x:v>
      </x:c>
    </x:row>
    <x:row r="131" ht="30" customHeight="1">
      <x:c r="A131" s="55" t="n">
        <x:v>45017</x:v>
      </x:c>
      <x:c r="B131" s="38" t="n">
        <x:v>2023</x:v>
      </x:c>
      <x:c r="C131" s="38" t="n">
        <x:v>4</x:v>
      </x:c>
      <x:c r="D131" s="38" t="str">
        <x:v>Abril</x:v>
      </x:c>
      <x:c r="E131" s="38" t="str">
        <x:v>Es Castell</x:v>
      </x:c>
      <x:c r="F131" s="43" t="n">
        <x:v>15038</x:v>
      </x:c>
      <x:c r="G131" s="43" t="n">
        <x:v>18344</x:v>
      </x:c>
      <x:c r="H131" s="43" t="n">
        <x:v>9881</x:v>
      </x:c>
      <x:c r="I131" s="43" t="n">
        <x:v>0</x:v>
      </x:c>
      <x:c r="J131" s="43" t="n">
        <x:v>188720</x:v>
      </x:c>
      <x:c r="K131" s="43" t="n">
        <x:f>IF(COUNTA(F131:I131)=0,"",SUM(F131:I131))</x:f>
        <x:v>43263</x:v>
      </x:c>
      <x:c r="L131" s="43" t="n">
        <x:f>IF(COUNTA(F131:J131)=0,"",SUM(F131:J131))</x:f>
        <x:v>231983</x:v>
      </x:c>
      <x:c r="M131" s="51" t="n">
        <x:f>IF(L131="","",K131/L131)</x:f>
        <x:v>0.18649211364625856</x:v>
      </x:c>
      <x:c r="N131" s="43" t="n">
        <x:v>118228</x:v>
      </x:c>
      <x:c r="O131" s="49" t="n">
        <x:v>0.8568503711595361</x:v>
      </x:c>
      <x:c r="P131" s="38" t="str">
        <x:v>NO</x:v>
      </x:c>
      <x:c r="Q131" s="38" t="n">
        <x:v>0</x:v>
      </x:c>
      <x:c r="R131" s="38" t="n">
        <x:v>0</x:v>
      </x:c>
      <x:c r="S131" s="38" t="n">
        <x:v>0</x:v>
      </x:c>
      <x:c r="T131" s="38" t="n">
        <x:v>0</x:v>
      </x:c>
      <x:c r="U131" s="38" t="n">
        <x:v>0</x:v>
      </x:c>
      <x:c r="V131" s="57" t="n">
        <x:v>0</x:v>
      </x:c>
      <x:c r="W131" s="38" t="n">
        <x:v>-8</x:v>
      </x:c>
      <x:c r="X131" s="41" t="str">
        <x:v>https://cremenorca.org/documents/documents/13546doc1220240429024902.pdf</x:v>
      </x:c>
      <x:c r="Y131" s="39" t="str">
        <x:v>OBSERVADO</x:v>
      </x:c>
      <x:c r="Z131" s="38" t="n">
        <x:v>5</x:v>
      </x:c>
      <x:c r="AA131" s="39" t="str">
        <x:v>SÍ</x:v>
      </x:c>
      <x:c r="AB131" s="38" t="str">
        <x:v>PaP domiciliario+comercial; usar cobertura/fases y excluir meses de transición en especificación limpia.</x:v>
      </x:c>
      <x:c r="AC131" s="41" t="str">
        <x:v>https://www.cremenorca.org/documents/documents/13808doc1220241204122124.pdf</x:v>
      </x:c>
    </x:row>
    <x:row r="132" ht="30" customHeight="1">
      <x:c r="A132" s="56" t="n">
        <x:v>45017</x:v>
      </x:c>
      <x:c r="B132" s="37" t="n">
        <x:v>2023</x:v>
      </x:c>
      <x:c r="C132" s="37" t="n">
        <x:v>4</x:v>
      </x:c>
      <x:c r="D132" s="37" t="str">
        <x:v>Abril</x:v>
      </x:c>
      <x:c r="E132" s="37" t="str">
        <x:v>Sant Lluís</x:v>
      </x:c>
      <x:c r="F132" s="44" t="n">
        <x:v>36380</x:v>
      </x:c>
      <x:c r="G132" s="44" t="n">
        <x:v>21950</x:v>
      </x:c>
      <x:c r="H132" s="44" t="n">
        <x:v>17202</x:v>
      </x:c>
      <x:c r="I132" s="44" t="n">
        <x:v>9480</x:v>
      </x:c>
      <x:c r="J132" s="44" t="n">
        <x:v>248980</x:v>
      </x:c>
      <x:c r="K132" s="44" t="n">
        <x:f>IF(COUNTA(F132:I132)=0,"",SUM(F132:I132))</x:f>
        <x:v>85012</x:v>
      </x:c>
      <x:c r="L132" s="44" t="n">
        <x:f>IF(COUNTA(F132:J132)=0,"",SUM(F132:J132))</x:f>
        <x:v>333992</x:v>
      </x:c>
      <x:c r="M132" s="52" t="n">
        <x:f>IF(L132="","",K132/L132)</x:f>
        <x:v>0.25453304270760974</x:v>
      </x:c>
      <x:c r="N132" s="44" t="n">
        <x:v>118228</x:v>
      </x:c>
      <x:c r="O132" s="50" t="n">
        <x:v>0.8568503711595361</x:v>
      </x:c>
      <x:c r="P132" s="37" t="str">
        <x:v>NO</x:v>
      </x:c>
      <x:c r="Q132" s="37" t="n">
        <x:v>0</x:v>
      </x:c>
      <x:c r="R132" s="37" t="n">
        <x:v>0</x:v>
      </x:c>
      <x:c r="S132" s="37" t="n">
        <x:v>0</x:v>
      </x:c>
      <x:c r="T132" s="37" t="n">
        <x:v>0</x:v>
      </x:c>
      <x:c r="U132" s="37" t="n">
        <x:v>0</x:v>
      </x:c>
      <x:c r="V132" s="58" t="n">
        <x:v>0</x:v>
      </x:c>
      <x:c r="W132" s="37"/>
      <x:c r="X132" s="42" t="str">
        <x:v>https://cremenorca.org/documents/documents/13546doc1220240429024902.pdf</x:v>
      </x:c>
      <x:c r="Y132" s="40" t="str">
        <x:v>OBSERVADO</x:v>
      </x:c>
      <x:c r="Z132" s="37" t="n">
        <x:v>5</x:v>
      </x:c>
      <x:c r="AA132" s="40" t="str">
        <x:v>SÍ</x:v>
      </x:c>
      <x:c r="AB132" s="37" t="str">
        <x:v>Operativo durante junio; día exacto no verificado. Junio = transición conservadora; julio = primer mes completo.</x:v>
      </x:c>
      <x:c r="AC132" s="42" t="str">
        <x:v>https://menorcaaldia.com/articulo/actualidad/el-consorcio-de-residuos-de-menorca-refuerza-la-recogida-puerta-a-puerta-en-los-comercios</x:v>
      </x:c>
    </x:row>
    <x:row r="133" ht="30" customHeight="1">
      <x:c r="A133" s="55" t="n">
        <x:v>45047</x:v>
      </x:c>
      <x:c r="B133" s="38" t="n">
        <x:v>2023</x:v>
      </x:c>
      <x:c r="C133" s="38" t="n">
        <x:v>5</x:v>
      </x:c>
      <x:c r="D133" s="38" t="str">
        <x:v>Maig</x:v>
      </x:c>
      <x:c r="E133" s="38" t="str">
        <x:v>Ciutadella</x:v>
      </x:c>
      <x:c r="F133" s="43" t="n">
        <x:v>152825</x:v>
      </x:c>
      <x:c r="G133" s="43" t="n">
        <x:v>106832</x:v>
      </x:c>
      <x:c r="H133" s="43" t="n">
        <x:v>77524</x:v>
      </x:c>
      <x:c r="I133" s="43" t="n">
        <x:v>5960</x:v>
      </x:c>
      <x:c r="J133" s="43" t="n">
        <x:v>1540140</x:v>
      </x:c>
      <x:c r="K133" s="43" t="n">
        <x:f>IF(COUNTA(F133:I133)=0,"",SUM(F133:I133))</x:f>
        <x:v>343141</x:v>
      </x:c>
      <x:c r="L133" s="43" t="n">
        <x:f>IF(COUNTA(F133:J133)=0,"",SUM(F133:J133))</x:f>
        <x:v>1883281</x:v>
      </x:c>
      <x:c r="M133" s="51" t="n">
        <x:f>IF(L133="","",K133/L133)</x:f>
        <x:v>0.18220382407086355</x:v>
      </x:c>
      <x:c r="N133" s="43" t="n">
        <x:v>141495</x:v>
      </x:c>
      <x:c r="O133" s="49" t="n">
        <x:v>1.0254765644958772</x:v>
      </x:c>
      <x:c r="P133" s="38" t="str">
        <x:v>NO</x:v>
      </x:c>
      <x:c r="Q133" s="38" t="n">
        <x:v>0</x:v>
      </x:c>
      <x:c r="R133" s="38" t="n">
        <x:v>0</x:v>
      </x:c>
      <x:c r="S133" s="38" t="n">
        <x:v>0</x:v>
      </x:c>
      <x:c r="T133" s="38" t="n">
        <x:v>0</x:v>
      </x:c>
      <x:c r="U133" s="38" t="n">
        <x:v>0</x:v>
      </x:c>
      <x:c r="V133" s="57" t="n">
        <x:v>0</x:v>
      </x:c>
      <x:c r="W133" s="38"/>
      <x:c r="X133" s="41" t="str">
        <x:v>https://cremenorca.org/documents/documents/13546doc1220240429024902.pdf</x:v>
      </x:c>
      <x:c r="Y133" s="39" t="str">
        <x:v>OBSERVADO</x:v>
      </x:c>
      <x:c r="Z133" s="38" t="n">
        <x:v>5</x:v>
      </x:c>
      <x:c r="AA133" s="39" t="str">
        <x:v>SÍ</x:v>
      </x:c>
      <x:c r="AB133" s="38" t="str">
        <x:v>Inicio 01/06/2023 reportado explícitamente; junio se considera primer mes tratado.</x:v>
      </x:c>
      <x:c r="AC133" s="41" t="str">
        <x:v>https://www.menorca.info/menorca/local/2023/07/12/1974711/comerciantes-ciutadella-estallan-contra-puerta-puerta-hay-basura-todas-horas.html</x:v>
      </x:c>
    </x:row>
    <x:row r="134" ht="30" customHeight="1">
      <x:c r="A134" s="56" t="n">
        <x:v>45047</x:v>
      </x:c>
      <x:c r="B134" s="37" t="n">
        <x:v>2023</x:v>
      </x:c>
      <x:c r="C134" s="37" t="n">
        <x:v>5</x:v>
      </x:c>
      <x:c r="D134" s="37" t="str">
        <x:v>Maig</x:v>
      </x:c>
      <x:c r="E134" s="37" t="str">
        <x:v>Ferreries</x:v>
      </x:c>
      <x:c r="F134" s="44" t="n">
        <x:v>26373</x:v>
      </x:c>
      <x:c r="G134" s="44" t="n">
        <x:v>12566</x:v>
      </x:c>
      <x:c r="H134" s="44" t="n">
        <x:v>13481</x:v>
      </x:c>
      <x:c r="I134" s="44" t="n">
        <x:v>0</x:v>
      </x:c>
      <x:c r="J134" s="44" t="n">
        <x:v>141880</x:v>
      </x:c>
      <x:c r="K134" s="44" t="n">
        <x:f>IF(COUNTA(F134:I134)=0,"",SUM(F134:I134))</x:f>
        <x:v>52420</x:v>
      </x:c>
      <x:c r="L134" s="44" t="n">
        <x:f>IF(COUNTA(F134:J134)=0,"",SUM(F134:J134))</x:f>
        <x:v>194300</x:v>
      </x:c>
      <x:c r="M134" s="52" t="n">
        <x:f>IF(L134="","",K134/L134)</x:f>
        <x:v>0.26978898610396296</x:v>
      </x:c>
      <x:c r="N134" s="44" t="n">
        <x:v>141495</x:v>
      </x:c>
      <x:c r="O134" s="50" t="n">
        <x:v>1.0254765644958772</x:v>
      </x:c>
      <x:c r="P134" s="37" t="str">
        <x:v>TRANSICIÓN</x:v>
      </x:c>
      <x:c r="Q134" s="37" t="n">
        <x:v>0</x:v>
      </x:c>
      <x:c r="R134" s="37" t="n">
        <x:v>1</x:v>
      </x:c>
      <x:c r="S134" s="37" t="n">
        <x:v>0</x:v>
      </x:c>
      <x:c r="T134" s="37" t="n">
        <x:v>0</x:v>
      </x:c>
      <x:c r="U134" s="37" t="n">
        <x:v>0</x:v>
      </x:c>
      <x:c r="V134" s="58" t="n">
        <x:v>0</x:v>
      </x:c>
      <x:c r="W134" s="37"/>
      <x:c r="X134" s="42" t="str">
        <x:v>https://cremenorca.org/documents/documents/13546doc1220240429024902.pdf</x:v>
      </x:c>
      <x:c r="Y134" s="40" t="str">
        <x:v>OBSERVADO</x:v>
      </x:c>
      <x:c r="Z134" s="37" t="n">
        <x:v>5</x:v>
      </x:c>
      <x:c r="AA134" s="40" t="str">
        <x:v>NO</x:v>
      </x:c>
      <x:c r="AB134" s="37" t="str">
        <x:v>Inicio efectivo 15/05/2023 confirmado al día siguiente; primer mes completo: junio.</x:v>
      </x:c>
      <x:c r="AC134" s="42" t="str">
        <x:v>https://www.menorca.info/menorca/local/2023/05/16/1937517/recogida-residuos-puerta-puerta-empieza-solo-negocios-ferreries-dudas.html</x:v>
      </x:c>
    </x:row>
    <x:row r="135" ht="30" customHeight="1">
      <x:c r="A135" s="55" t="n">
        <x:v>45047</x:v>
      </x:c>
      <x:c r="B135" s="38" t="n">
        <x:v>2023</x:v>
      </x:c>
      <x:c r="C135" s="38" t="n">
        <x:v>5</x:v>
      </x:c>
      <x:c r="D135" s="38" t="str">
        <x:v>Maig</x:v>
      </x:c>
      <x:c r="E135" s="38" t="str">
        <x:v>Es Migjorn Gran</x:v>
      </x:c>
      <x:c r="F135" s="43" t="n">
        <x:v>12389</x:v>
      </x:c>
      <x:c r="G135" s="43" t="n">
        <x:v>9916</x:v>
      </x:c>
      <x:c r="H135" s="43" t="n">
        <x:v>6654</x:v>
      </x:c>
      <x:c r="I135" s="43" t="n">
        <x:v>0</x:v>
      </x:c>
      <x:c r="J135" s="43" t="n">
        <x:v>96560</x:v>
      </x:c>
      <x:c r="K135" s="43" t="n">
        <x:f>IF(COUNTA(F135:I135)=0,"",SUM(F135:I135))</x:f>
        <x:v>28959</x:v>
      </x:c>
      <x:c r="L135" s="43" t="n">
        <x:f>IF(COUNTA(F135:J135)=0,"",SUM(F135:J135))</x:f>
        <x:v>125519</x:v>
      </x:c>
      <x:c r="M135" s="51" t="n">
        <x:f>IF(L135="","",K135/L135)</x:f>
        <x:v>0.23071407515993594</x:v>
      </x:c>
      <x:c r="N135" s="43" t="n">
        <x:v>141495</x:v>
      </x:c>
      <x:c r="O135" s="49" t="n">
        <x:v>1.0254765644958772</x:v>
      </x:c>
      <x:c r="P135" s="38" t="str">
        <x:v>NO</x:v>
      </x:c>
      <x:c r="Q135" s="38" t="n">
        <x:v>0</x:v>
      </x:c>
      <x:c r="R135" s="38" t="n">
        <x:v>0</x:v>
      </x:c>
      <x:c r="S135" s="38" t="n">
        <x:v>0</x:v>
      </x:c>
      <x:c r="T135" s="38" t="n">
        <x:v>0</x:v>
      </x:c>
      <x:c r="U135" s="38" t="n">
        <x:v>0</x:v>
      </x:c>
      <x:c r="V135" s="57" t="n">
        <x:v>0</x:v>
      </x:c>
      <x:c r="W135" s="38"/>
      <x:c r="X135" s="41" t="str">
        <x:v>https://cremenorca.org/documents/documents/13546doc1220240429024902.pdf</x:v>
      </x:c>
      <x:c r="Y135" s="39" t="str">
        <x:v>OBSERVADO</x:v>
      </x:c>
      <x:c r="Z135" s="38" t="n">
        <x:v>5</x:v>
      </x:c>
      <x:c r="AA135" s="39" t="str">
        <x:v>SÍ</x:v>
      </x:c>
      <x:c r="AB135" s="38" t="str">
        <x:v>07/08/2023 fue fecha anunciada de entrada. Se conserva como fecha operativa provisional hasta localizar confirmación posterior.</x:v>
      </x:c>
      <x:c r="AC135" s="41" t="str">
        <x:v>https://menorcaaldia.com/articulo/actualidad/el-consorcio-de-residuos-de-menorca-refuerza-la-recogida-puerta-a-puerta-en-los-comercios</x:v>
      </x:c>
    </x:row>
    <x:row r="136" ht="30" customHeight="1">
      <x:c r="A136" s="56" t="n">
        <x:v>45047</x:v>
      </x:c>
      <x:c r="B136" s="37" t="n">
        <x:v>2023</x:v>
      </x:c>
      <x:c r="C136" s="37" t="n">
        <x:v>5</x:v>
      </x:c>
      <x:c r="D136" s="37" t="str">
        <x:v>Maig</x:v>
      </x:c>
      <x:c r="E136" s="37" t="str">
        <x:v>Es Mercadal</x:v>
      </x:c>
      <x:c r="F136" s="44" t="n">
        <x:v>47499</x:v>
      </x:c>
      <x:c r="G136" s="44" t="n">
        <x:v>32159</x:v>
      </x:c>
      <x:c r="H136" s="44" t="n">
        <x:v>24022</x:v>
      </x:c>
      <x:c r="I136" s="44" t="n">
        <x:v>0</x:v>
      </x:c>
      <x:c r="J136" s="44" t="n">
        <x:v>363200</x:v>
      </x:c>
      <x:c r="K136" s="44" t="n">
        <x:f>IF(COUNTA(F136:I136)=0,"",SUM(F136:I136))</x:f>
        <x:v>103680</x:v>
      </x:c>
      <x:c r="L136" s="44" t="n">
        <x:f>IF(COUNTA(F136:J136)=0,"",SUM(F136:J136))</x:f>
        <x:v>466880</x:v>
      </x:c>
      <x:c r="M136" s="52" t="n">
        <x:f>IF(L136="","",K136/L136)</x:f>
        <x:v>0.22206991089787526</x:v>
      </x:c>
      <x:c r="N136" s="44" t="n">
        <x:v>141495</x:v>
      </x:c>
      <x:c r="O136" s="50" t="n">
        <x:v>1.0254765644958772</x:v>
      </x:c>
      <x:c r="P136" s="37" t="str">
        <x:v>NO</x:v>
      </x:c>
      <x:c r="Q136" s="37" t="n">
        <x:v>0</x:v>
      </x:c>
      <x:c r="R136" s="37" t="n">
        <x:v>0</x:v>
      </x:c>
      <x:c r="S136" s="37" t="n">
        <x:v>0</x:v>
      </x:c>
      <x:c r="T136" s="37" t="n">
        <x:v>0</x:v>
      </x:c>
      <x:c r="U136" s="37" t="n">
        <x:v>0</x:v>
      </x:c>
      <x:c r="V136" s="58" t="n">
        <x:v>0</x:v>
      </x:c>
      <x:c r="W136" s="37"/>
      <x:c r="X136" s="42" t="str">
        <x:v>https://cremenorca.org/documents/documents/13546doc1220240429024902.pdf</x:v>
      </x:c>
      <x:c r="Y136" s="40" t="str">
        <x:v>OBSERVADO</x:v>
      </x:c>
      <x:c r="Z136" s="37" t="n">
        <x:v>5</x:v>
      </x:c>
      <x:c r="AA136" s="40" t="str">
        <x:v>SÍ</x:v>
      </x:c>
      <x:c r="AB136" s="37" t="str">
        <x:v>Inicio efectivo 07/08/2023 confirmado retrospectivamente; agosto = transición.</x:v>
      </x:c>
      <x:c r="AC136" s="42" t="str">
        <x:v>https://www.menorca.info/menorca/local/2023/09/12/2010471/recogida-puerta-puerta-entra-mal-pie-mercadal-fornells.html</x:v>
      </x:c>
    </x:row>
    <x:row r="137" ht="30" customHeight="1">
      <x:c r="A137" s="55" t="n">
        <x:v>45047</x:v>
      </x:c>
      <x:c r="B137" s="38" t="n">
        <x:v>2023</x:v>
      </x:c>
      <x:c r="C137" s="38" t="n">
        <x:v>5</x:v>
      </x:c>
      <x:c r="D137" s="38" t="str">
        <x:v>Maig</x:v>
      </x:c>
      <x:c r="E137" s="38" t="str">
        <x:v>Alaior</x:v>
      </x:c>
      <x:c r="F137" s="43" t="n">
        <x:v>62215</x:v>
      </x:c>
      <x:c r="G137" s="43" t="n">
        <x:v>30925</x:v>
      </x:c>
      <x:c r="H137" s="43" t="n">
        <x:v>19624</x:v>
      </x:c>
      <x:c r="I137" s="43" t="n">
        <x:v>0</x:v>
      </x:c>
      <x:c r="J137" s="43" t="n">
        <x:v>447460</x:v>
      </x:c>
      <x:c r="K137" s="43" t="n">
        <x:f>IF(COUNTA(F137:I137)=0,"",SUM(F137:I137))</x:f>
        <x:v>112764</x:v>
      </x:c>
      <x:c r="L137" s="43" t="n">
        <x:f>IF(COUNTA(F137:J137)=0,"",SUM(F137:J137))</x:f>
        <x:v>560224</x:v>
      </x:c>
      <x:c r="M137" s="51" t="n">
        <x:f>IF(L137="","",K137/L137)</x:f>
        <x:v>0.20128377220540355</x:v>
      </x:c>
      <x:c r="N137" s="43" t="n">
        <x:v>141495</x:v>
      </x:c>
      <x:c r="O137" s="49" t="n">
        <x:v>1.0254765644958772</x:v>
      </x:c>
      <x:c r="P137" s="38" t="str">
        <x:v>NO</x:v>
      </x:c>
      <x:c r="Q137" s="38" t="n">
        <x:v>0</x:v>
      </x:c>
      <x:c r="R137" s="38" t="n">
        <x:v>0</x:v>
      </x:c>
      <x:c r="S137" s="38" t="n">
        <x:v>0</x:v>
      </x:c>
      <x:c r="T137" s="38" t="n">
        <x:v>0</x:v>
      </x:c>
      <x:c r="U137" s="38" t="n">
        <x:v>0</x:v>
      </x:c>
      <x:c r="V137" s="57" t="n">
        <x:v>0</x:v>
      </x:c>
      <x:c r="W137" s="38"/>
      <x:c r="X137" s="41" t="str">
        <x:v>https://cremenorca.org/documents/documents/13546doc1220240429024902.pdf</x:v>
      </x:c>
      <x:c r="Y137" s="39" t="str">
        <x:v>OBSERVADO</x:v>
      </x:c>
      <x:c r="Z137" s="38" t="n">
        <x:v>5</x:v>
      </x:c>
      <x:c r="AA137" s="39" t="str">
        <x:v>SÍ</x:v>
      </x:c>
      <x:c r="AB137" s="38" t="str">
        <x:v>Inicio anunciado tras Sant Llorenç (fiestas terminan 14/08). Agosto = transición; septiembre = primer mes completo conservador.</x:v>
      </x:c>
      <x:c r="AC137" s="41" t="str">
        <x:v>https://menorcaaldia.com/articulo/actualidad/el-consorcio-de-residuos-de-menorca-refuerza-la-recogida-puerta-a-puerta-en-los-comercios</x:v>
      </x:c>
    </x:row>
    <x:row r="138" ht="30" customHeight="1">
      <x:c r="A138" s="56" t="n">
        <x:v>45047</x:v>
      </x:c>
      <x:c r="B138" s="37" t="n">
        <x:v>2023</x:v>
      </x:c>
      <x:c r="C138" s="37" t="n">
        <x:v>5</x:v>
      </x:c>
      <x:c r="D138" s="37" t="str">
        <x:v>Maig</x:v>
      </x:c>
      <x:c r="E138" s="37" t="str">
        <x:v>Maó</x:v>
      </x:c>
      <x:c r="F138" s="44" t="n">
        <x:v>164878</x:v>
      </x:c>
      <x:c r="G138" s="44" t="n">
        <x:v>67680</x:v>
      </x:c>
      <x:c r="H138" s="44" t="n">
        <x:v>70321</x:v>
      </x:c>
      <x:c r="I138" s="44" t="n">
        <x:v>360</x:v>
      </x:c>
      <x:c r="J138" s="44" t="n">
        <x:v>941660</x:v>
      </x:c>
      <x:c r="K138" s="44" t="n">
        <x:f>IF(COUNTA(F138:I138)=0,"",SUM(F138:I138))</x:f>
        <x:v>303239</x:v>
      </x:c>
      <x:c r="L138" s="44" t="n">
        <x:f>IF(COUNTA(F138:J138)=0,"",SUM(F138:J138))</x:f>
        <x:v>1244899</x:v>
      </x:c>
      <x:c r="M138" s="52" t="n">
        <x:f>IF(L138="","",K138/L138)</x:f>
        <x:v>0.2435852225762893</x:v>
      </x:c>
      <x:c r="N138" s="44" t="n">
        <x:v>141495</x:v>
      </x:c>
      <x:c r="O138" s="50" t="n">
        <x:v>1.0254765644958772</x:v>
      </x:c>
      <x:c r="P138" s="37" t="str">
        <x:v>NO</x:v>
      </x:c>
      <x:c r="Q138" s="37" t="n">
        <x:v>0</x:v>
      </x:c>
      <x:c r="R138" s="37" t="n">
        <x:v>0</x:v>
      </x:c>
      <x:c r="S138" s="37" t="n">
        <x:v>0</x:v>
      </x:c>
      <x:c r="T138" s="37" t="n">
        <x:v>0</x:v>
      </x:c>
      <x:c r="U138" s="37" t="n">
        <x:v>0</x:v>
      </x:c>
      <x:c r="V138" s="58" t="n">
        <x:v>0</x:v>
      </x:c>
      <x:c r="W138" s="37" t="n">
        <x:v>-6</x:v>
      </x:c>
      <x:c r="X138" s="42" t="str">
        <x:v>https://cremenorca.org/documents/documents/13546doc1220240429024902.pdf</x:v>
      </x:c>
      <x:c r="Y138" s="40" t="str">
        <x:v>OBSERVADO</x:v>
      </x:c>
      <x:c r="Z138" s="37" t="n">
        <x:v>5</x:v>
      </x:c>
      <x:c r="AA138" s="40" t="str">
        <x:v>SÍ</x:v>
      </x:c>
      <x:c r="AB138" s="37" t="str">
        <x:v>PaP domiciliario+comercial; usar cobertura/fases y excluir meses de transición en especificación limpia.</x:v>
      </x:c>
      <x:c r="AC138" s="42" t="str">
        <x:v>https://www.residusmenorca.net/municipis/mao/</x:v>
      </x:c>
    </x:row>
    <x:row r="139" ht="30" customHeight="1">
      <x:c r="A139" s="55" t="n">
        <x:v>45047</x:v>
      </x:c>
      <x:c r="B139" s="38" t="n">
        <x:v>2023</x:v>
      </x:c>
      <x:c r="C139" s="38" t="n">
        <x:v>5</x:v>
      </x:c>
      <x:c r="D139" s="38" t="str">
        <x:v>Maig</x:v>
      </x:c>
      <x:c r="E139" s="38" t="str">
        <x:v>Es Castell</x:v>
      </x:c>
      <x:c r="F139" s="43" t="n">
        <x:v>17762</x:v>
      </x:c>
      <x:c r="G139" s="43" t="n">
        <x:v>20260</x:v>
      </x:c>
      <x:c r="H139" s="43" t="n">
        <x:v>10179</x:v>
      </x:c>
      <x:c r="I139" s="43" t="n">
        <x:v>0</x:v>
      </x:c>
      <x:c r="J139" s="43" t="n">
        <x:v>208100</x:v>
      </x:c>
      <x:c r="K139" s="43" t="n">
        <x:f>IF(COUNTA(F139:I139)=0,"",SUM(F139:I139))</x:f>
        <x:v>48201</x:v>
      </x:c>
      <x:c r="L139" s="43" t="n">
        <x:f>IF(COUNTA(F139:J139)=0,"",SUM(F139:J139))</x:f>
        <x:v>256301</x:v>
      </x:c>
      <x:c r="M139" s="51" t="n">
        <x:f>IF(L139="","",K139/L139)</x:f>
        <x:v>0.1880640340849236</x:v>
      </x:c>
      <x:c r="N139" s="43" t="n">
        <x:v>141495</x:v>
      </x:c>
      <x:c r="O139" s="49" t="n">
        <x:v>1.0254765644958772</x:v>
      </x:c>
      <x:c r="P139" s="38" t="str">
        <x:v>NO</x:v>
      </x:c>
      <x:c r="Q139" s="38" t="n">
        <x:v>0</x:v>
      </x:c>
      <x:c r="R139" s="38" t="n">
        <x:v>0</x:v>
      </x:c>
      <x:c r="S139" s="38" t="n">
        <x:v>0</x:v>
      </x:c>
      <x:c r="T139" s="38" t="n">
        <x:v>0</x:v>
      </x:c>
      <x:c r="U139" s="38" t="n">
        <x:v>0</x:v>
      </x:c>
      <x:c r="V139" s="57" t="n">
        <x:v>0</x:v>
      </x:c>
      <x:c r="W139" s="38" t="n">
        <x:v>-7</x:v>
      </x:c>
      <x:c r="X139" s="41" t="str">
        <x:v>https://cremenorca.org/documents/documents/13546doc1220240429024902.pdf</x:v>
      </x:c>
      <x:c r="Y139" s="39" t="str">
        <x:v>OBSERVADO</x:v>
      </x:c>
      <x:c r="Z139" s="38" t="n">
        <x:v>5</x:v>
      </x:c>
      <x:c r="AA139" s="39" t="str">
        <x:v>SÍ</x:v>
      </x:c>
      <x:c r="AB139" s="38" t="str">
        <x:v>PaP domiciliario+comercial; usar cobertura/fases y excluir meses de transición en especificación limpia.</x:v>
      </x:c>
      <x:c r="AC139" s="41" t="str">
        <x:v>https://www.cremenorca.org/documents/documents/13808doc1220241204122124.pdf</x:v>
      </x:c>
    </x:row>
    <x:row r="140" ht="30" customHeight="1">
      <x:c r="A140" s="56" t="n">
        <x:v>45047</x:v>
      </x:c>
      <x:c r="B140" s="37" t="n">
        <x:v>2023</x:v>
      </x:c>
      <x:c r="C140" s="37" t="n">
        <x:v>5</x:v>
      </x:c>
      <x:c r="D140" s="37" t="str">
        <x:v>Maig</x:v>
      </x:c>
      <x:c r="E140" s="37" t="str">
        <x:v>Sant Lluís</x:v>
      </x:c>
      <x:c r="F140" s="44" t="n">
        <x:v>51019</x:v>
      </x:c>
      <x:c r="G140" s="44" t="n">
        <x:v>46462</x:v>
      </x:c>
      <x:c r="H140" s="44" t="n">
        <x:v>24375</x:v>
      </x:c>
      <x:c r="I140" s="44" t="n">
        <x:v>6760</x:v>
      </x:c>
      <x:c r="J140" s="44" t="n">
        <x:v>367180</x:v>
      </x:c>
      <x:c r="K140" s="44" t="n">
        <x:f>IF(COUNTA(F140:I140)=0,"",SUM(F140:I140))</x:f>
        <x:v>128616</x:v>
      </x:c>
      <x:c r="L140" s="44" t="n">
        <x:f>IF(COUNTA(F140:J140)=0,"",SUM(F140:J140))</x:f>
        <x:v>495796</x:v>
      </x:c>
      <x:c r="M140" s="52" t="n">
        <x:f>IF(L140="","",K140/L140)</x:f>
        <x:v>0.25941314572929186</x:v>
      </x:c>
      <x:c r="N140" s="44" t="n">
        <x:v>141495</x:v>
      </x:c>
      <x:c r="O140" s="50" t="n">
        <x:v>1.0254765644958772</x:v>
      </x:c>
      <x:c r="P140" s="37" t="str">
        <x:v>NO</x:v>
      </x:c>
      <x:c r="Q140" s="37" t="n">
        <x:v>0</x:v>
      </x:c>
      <x:c r="R140" s="37" t="n">
        <x:v>0</x:v>
      </x:c>
      <x:c r="S140" s="37" t="n">
        <x:v>0</x:v>
      </x:c>
      <x:c r="T140" s="37" t="n">
        <x:v>0</x:v>
      </x:c>
      <x:c r="U140" s="37" t="n">
        <x:v>0</x:v>
      </x:c>
      <x:c r="V140" s="58" t="n">
        <x:v>0</x:v>
      </x:c>
      <x:c r="W140" s="37"/>
      <x:c r="X140" s="42" t="str">
        <x:v>https://cremenorca.org/documents/documents/13546doc1220240429024902.pdf</x:v>
      </x:c>
      <x:c r="Y140" s="40" t="str">
        <x:v>OBSERVADO</x:v>
      </x:c>
      <x:c r="Z140" s="37" t="n">
        <x:v>5</x:v>
      </x:c>
      <x:c r="AA140" s="40" t="str">
        <x:v>SÍ</x:v>
      </x:c>
      <x:c r="AB140" s="37" t="str">
        <x:v>Operativo durante junio; día exacto no verificado. Junio = transición conservadora; julio = primer mes completo.</x:v>
      </x:c>
      <x:c r="AC140" s="42" t="str">
        <x:v>https://menorcaaldia.com/articulo/actualidad/el-consorcio-de-residuos-de-menorca-refuerza-la-recogida-puerta-a-puerta-en-los-comercios</x:v>
      </x:c>
    </x:row>
    <x:row r="141" ht="30" customHeight="1">
      <x:c r="A141" s="55" t="n">
        <x:v>45078</x:v>
      </x:c>
      <x:c r="B141" s="38" t="n">
        <x:v>2023</x:v>
      </x:c>
      <x:c r="C141" s="38" t="n">
        <x:v>6</x:v>
      </x:c>
      <x:c r="D141" s="38" t="str">
        <x:v>Juny</x:v>
      </x:c>
      <x:c r="E141" s="38" t="str">
        <x:v>Ciutadella</x:v>
      </x:c>
      <x:c r="F141" s="43" t="n">
        <x:v>235642</x:v>
      </x:c>
      <x:c r="G141" s="43" t="n">
        <x:v>137310</x:v>
      </x:c>
      <x:c r="H141" s="43" t="n">
        <x:v>100947</x:v>
      </x:c>
      <x:c r="I141" s="43" t="n">
        <x:v>79220</x:v>
      </x:c>
      <x:c r="J141" s="43" t="n">
        <x:v>1768740</x:v>
      </x:c>
      <x:c r="K141" s="43" t="n">
        <x:f>IF(COUNTA(F141:I141)=0,"",SUM(F141:I141))</x:f>
        <x:v>553119</x:v>
      </x:c>
      <x:c r="L141" s="43" t="n">
        <x:f>IF(COUNTA(F141:J141)=0,"",SUM(F141:J141))</x:f>
        <x:v>2321859</x:v>
      </x:c>
      <x:c r="M141" s="51" t="n">
        <x:f>IF(L141="","",K141/L141)</x:f>
        <x:v>0.23822247604182684</x:v>
      </x:c>
      <x:c r="N141" s="43" t="n">
        <x:v>171627</x:v>
      </x:c>
      <x:c r="O141" s="49" t="n">
        <x:v>1.2438564354552026</x:v>
      </x:c>
      <x:c r="P141" s="38" t="str">
        <x:v>SÍ</x:v>
      </x:c>
      <x:c r="Q141" s="38" t="n">
        <x:v>1</x:v>
      </x:c>
      <x:c r="R141" s="38" t="n">
        <x:v>0</x:v>
      </x:c>
      <x:c r="S141" s="38" t="n">
        <x:v>0</x:v>
      </x:c>
      <x:c r="T141" s="38" t="n">
        <x:v>0</x:v>
      </x:c>
      <x:c r="U141" s="38" t="n">
        <x:v>0</x:v>
      </x:c>
      <x:c r="V141" s="57" t="n">
        <x:v>0</x:v>
      </x:c>
      <x:c r="W141" s="38"/>
      <x:c r="X141" s="41" t="str">
        <x:v>https://cremenorca.org/documents/documents/13546doc1220240429024902.pdf</x:v>
      </x:c>
      <x:c r="Y141" s="39" t="str">
        <x:v>OBSERVADO</x:v>
      </x:c>
      <x:c r="Z141" s="38" t="n">
        <x:v>5</x:v>
      </x:c>
      <x:c r="AA141" s="39" t="str">
        <x:v>SÍ</x:v>
      </x:c>
      <x:c r="AB141" s="38" t="str">
        <x:v>Inicio 01/06/2023 reportado explícitamente; junio se considera primer mes tratado.</x:v>
      </x:c>
      <x:c r="AC141" s="41" t="str">
        <x:v>https://www.menorca.info/menorca/local/2023/07/12/1974711/comerciantes-ciutadella-estallan-contra-puerta-puerta-hay-basura-todas-horas.html</x:v>
      </x:c>
    </x:row>
    <x:row r="142" ht="30" customHeight="1">
      <x:c r="A142" s="56" t="n">
        <x:v>45078</x:v>
      </x:c>
      <x:c r="B142" s="37" t="n">
        <x:v>2023</x:v>
      </x:c>
      <x:c r="C142" s="37" t="n">
        <x:v>6</x:v>
      </x:c>
      <x:c r="D142" s="37" t="str">
        <x:v>Juny</x:v>
      </x:c>
      <x:c r="E142" s="37" t="str">
        <x:v>Ferreries</x:v>
      </x:c>
      <x:c r="F142" s="44" t="n">
        <x:v>26857</x:v>
      </x:c>
      <x:c r="G142" s="44" t="n">
        <x:v>26764</x:v>
      </x:c>
      <x:c r="H142" s="44" t="n">
        <x:v>12698</x:v>
      </x:c>
      <x:c r="I142" s="44" t="n">
        <x:v>0</x:v>
      </x:c>
      <x:c r="J142" s="44" t="n">
        <x:v>150520</x:v>
      </x:c>
      <x:c r="K142" s="44" t="n">
        <x:f>IF(COUNTA(F142:I142)=0,"",SUM(F142:I142))</x:f>
        <x:v>66319</x:v>
      </x:c>
      <x:c r="L142" s="44" t="n">
        <x:f>IF(COUNTA(F142:J142)=0,"",SUM(F142:J142))</x:f>
        <x:v>216839</x:v>
      </x:c>
      <x:c r="M142" s="52" t="n">
        <x:f>IF(L142="","",K142/L142)</x:f>
        <x:v>0.3058444283546779</x:v>
      </x:c>
      <x:c r="N142" s="44" t="n">
        <x:v>171627</x:v>
      </x:c>
      <x:c r="O142" s="50" t="n">
        <x:v>1.2438564354552026</x:v>
      </x:c>
      <x:c r="P142" s="37" t="str">
        <x:v>SÍ</x:v>
      </x:c>
      <x:c r="Q142" s="37" t="n">
        <x:v>1</x:v>
      </x:c>
      <x:c r="R142" s="37" t="n">
        <x:v>0</x:v>
      </x:c>
      <x:c r="S142" s="37" t="n">
        <x:v>0</x:v>
      </x:c>
      <x:c r="T142" s="37" t="n">
        <x:v>0</x:v>
      </x:c>
      <x:c r="U142" s="37" t="n">
        <x:v>0</x:v>
      </x:c>
      <x:c r="V142" s="58" t="n">
        <x:v>0</x:v>
      </x:c>
      <x:c r="W142" s="37"/>
      <x:c r="X142" s="42" t="str">
        <x:v>https://cremenorca.org/documents/documents/13546doc1220240429024902.pdf</x:v>
      </x:c>
      <x:c r="Y142" s="40" t="str">
        <x:v>OBSERVADO</x:v>
      </x:c>
      <x:c r="Z142" s="37" t="n">
        <x:v>5</x:v>
      </x:c>
      <x:c r="AA142" s="40" t="str">
        <x:v>SÍ</x:v>
      </x:c>
      <x:c r="AB142" s="37" t="str">
        <x:v>Inicio efectivo 15/05/2023 confirmado al día siguiente; primer mes completo: junio.</x:v>
      </x:c>
      <x:c r="AC142" s="42" t="str">
        <x:v>https://www.menorca.info/menorca/local/2023/05/16/1937517/recogida-residuos-puerta-puerta-empieza-solo-negocios-ferreries-dudas.html</x:v>
      </x:c>
    </x:row>
    <x:row r="143" ht="30" customHeight="1">
      <x:c r="A143" s="55" t="n">
        <x:v>45078</x:v>
      </x:c>
      <x:c r="B143" s="38" t="n">
        <x:v>2023</x:v>
      </x:c>
      <x:c r="C143" s="38" t="n">
        <x:v>6</x:v>
      </x:c>
      <x:c r="D143" s="38" t="str">
        <x:v>Juny</x:v>
      </x:c>
      <x:c r="E143" s="38" t="str">
        <x:v>Es Migjorn Gran</x:v>
      </x:c>
      <x:c r="F143" s="43" t="n">
        <x:v>14003</x:v>
      </x:c>
      <x:c r="G143" s="43" t="n">
        <x:v>10875</x:v>
      </x:c>
      <x:c r="H143" s="43" t="n">
        <x:v>10013</x:v>
      </x:c>
      <x:c r="I143" s="43" t="n">
        <x:v>0</x:v>
      </x:c>
      <x:c r="J143" s="43" t="n">
        <x:v>119640</x:v>
      </x:c>
      <x:c r="K143" s="43" t="n">
        <x:f>IF(COUNTA(F143:I143)=0,"",SUM(F143:I143))</x:f>
        <x:v>34891</x:v>
      </x:c>
      <x:c r="L143" s="43" t="n">
        <x:f>IF(COUNTA(F143:J143)=0,"",SUM(F143:J143))</x:f>
        <x:v>154531</x:v>
      </x:c>
      <x:c r="M143" s="51" t="n">
        <x:f>IF(L143="","",K143/L143)</x:f>
        <x:v>0.22578641178792605</x:v>
      </x:c>
      <x:c r="N143" s="43" t="n">
        <x:v>171627</x:v>
      </x:c>
      <x:c r="O143" s="49" t="n">
        <x:v>1.2438564354552026</x:v>
      </x:c>
      <x:c r="P143" s="38" t="str">
        <x:v>NO</x:v>
      </x:c>
      <x:c r="Q143" s="38" t="n">
        <x:v>0</x:v>
      </x:c>
      <x:c r="R143" s="38" t="n">
        <x:v>0</x:v>
      </x:c>
      <x:c r="S143" s="38" t="n">
        <x:v>0</x:v>
      </x:c>
      <x:c r="T143" s="38" t="n">
        <x:v>0</x:v>
      </x:c>
      <x:c r="U143" s="38" t="n">
        <x:v>0</x:v>
      </x:c>
      <x:c r="V143" s="57" t="n">
        <x:v>0</x:v>
      </x:c>
      <x:c r="W143" s="38"/>
      <x:c r="X143" s="41" t="str">
        <x:v>https://cremenorca.org/documents/documents/13546doc1220240429024902.pdf</x:v>
      </x:c>
      <x:c r="Y143" s="39" t="str">
        <x:v>OBSERVADO</x:v>
      </x:c>
      <x:c r="Z143" s="38" t="n">
        <x:v>5</x:v>
      </x:c>
      <x:c r="AA143" s="39" t="str">
        <x:v>SÍ</x:v>
      </x:c>
      <x:c r="AB143" s="38" t="str">
        <x:v>07/08/2023 fue fecha anunciada de entrada. Se conserva como fecha operativa provisional hasta localizar confirmación posterior.</x:v>
      </x:c>
      <x:c r="AC143" s="41" t="str">
        <x:v>https://menorcaaldia.com/articulo/actualidad/el-consorcio-de-residuos-de-menorca-refuerza-la-recogida-puerta-a-puerta-en-los-comercios</x:v>
      </x:c>
    </x:row>
    <x:row r="144" ht="30" customHeight="1">
      <x:c r="A144" s="56" t="n">
        <x:v>45078</x:v>
      </x:c>
      <x:c r="B144" s="37" t="n">
        <x:v>2023</x:v>
      </x:c>
      <x:c r="C144" s="37" t="n">
        <x:v>6</x:v>
      </x:c>
      <x:c r="D144" s="37" t="str">
        <x:v>Juny</x:v>
      </x:c>
      <x:c r="E144" s="37" t="str">
        <x:v>Es Mercadal</x:v>
      </x:c>
      <x:c r="F144" s="44" t="n">
        <x:v>45637</x:v>
      </x:c>
      <x:c r="G144" s="44" t="n">
        <x:v>58356</x:v>
      </x:c>
      <x:c r="H144" s="44" t="n">
        <x:v>26637</x:v>
      </x:c>
      <x:c r="I144" s="44" t="n">
        <x:v>0</x:v>
      </x:c>
      <x:c r="J144" s="44" t="n">
        <x:v>478660</x:v>
      </x:c>
      <x:c r="K144" s="44" t="n">
        <x:f>IF(COUNTA(F144:I144)=0,"",SUM(F144:I144))</x:f>
        <x:v>130630</x:v>
      </x:c>
      <x:c r="L144" s="44" t="n">
        <x:f>IF(COUNTA(F144:J144)=0,"",SUM(F144:J144))</x:f>
        <x:v>609290</x:v>
      </x:c>
      <x:c r="M144" s="52" t="n">
        <x:f>IF(L144="","",K144/L144)</x:f>
        <x:v>0.2143970851318748</x:v>
      </x:c>
      <x:c r="N144" s="44" t="n">
        <x:v>171627</x:v>
      </x:c>
      <x:c r="O144" s="50" t="n">
        <x:v>1.2438564354552026</x:v>
      </x:c>
      <x:c r="P144" s="37" t="str">
        <x:v>NO</x:v>
      </x:c>
      <x:c r="Q144" s="37" t="n">
        <x:v>0</x:v>
      </x:c>
      <x:c r="R144" s="37" t="n">
        <x:v>0</x:v>
      </x:c>
      <x:c r="S144" s="37" t="n">
        <x:v>0</x:v>
      </x:c>
      <x:c r="T144" s="37" t="n">
        <x:v>0</x:v>
      </x:c>
      <x:c r="U144" s="37" t="n">
        <x:v>0</x:v>
      </x:c>
      <x:c r="V144" s="58" t="n">
        <x:v>0</x:v>
      </x:c>
      <x:c r="W144" s="37"/>
      <x:c r="X144" s="42" t="str">
        <x:v>https://cremenorca.org/documents/documents/13546doc1220240429024902.pdf</x:v>
      </x:c>
      <x:c r="Y144" s="40" t="str">
        <x:v>OBSERVADO</x:v>
      </x:c>
      <x:c r="Z144" s="37" t="n">
        <x:v>5</x:v>
      </x:c>
      <x:c r="AA144" s="40" t="str">
        <x:v>SÍ</x:v>
      </x:c>
      <x:c r="AB144" s="37" t="str">
        <x:v>Inicio efectivo 07/08/2023 confirmado retrospectivamente; agosto = transición.</x:v>
      </x:c>
      <x:c r="AC144" s="42" t="str">
        <x:v>https://www.menorca.info/menorca/local/2023/09/12/2010471/recogida-puerta-puerta-entra-mal-pie-mercadal-fornells.html</x:v>
      </x:c>
    </x:row>
    <x:row r="145" ht="30" customHeight="1">
      <x:c r="A145" s="55" t="n">
        <x:v>45078</x:v>
      </x:c>
      <x:c r="B145" s="38" t="n">
        <x:v>2023</x:v>
      </x:c>
      <x:c r="C145" s="38" t="n">
        <x:v>6</x:v>
      </x:c>
      <x:c r="D145" s="38" t="str">
        <x:v>Juny</x:v>
      </x:c>
      <x:c r="E145" s="38" t="str">
        <x:v>Alaior</x:v>
      </x:c>
      <x:c r="F145" s="43" t="n">
        <x:v>64940</x:v>
      </x:c>
      <x:c r="G145" s="43" t="n">
        <x:v>35196</x:v>
      </x:c>
      <x:c r="H145" s="43" t="n">
        <x:v>24794</x:v>
      </x:c>
      <x:c r="I145" s="43" t="n">
        <x:v>0</x:v>
      </x:c>
      <x:c r="J145" s="43" t="n">
        <x:v>522680</x:v>
      </x:c>
      <x:c r="K145" s="43" t="n">
        <x:f>IF(COUNTA(F145:I145)=0,"",SUM(F145:I145))</x:f>
        <x:v>124930</x:v>
      </x:c>
      <x:c r="L145" s="43" t="n">
        <x:f>IF(COUNTA(F145:J145)=0,"",SUM(F145:J145))</x:f>
        <x:v>647610</x:v>
      </x:c>
      <x:c r="M145" s="51" t="n">
        <x:f>IF(L145="","",K145/L145)</x:f>
        <x:v>0.19290931270363337</x:v>
      </x:c>
      <x:c r="N145" s="43" t="n">
        <x:v>171627</x:v>
      </x:c>
      <x:c r="O145" s="49" t="n">
        <x:v>1.2438564354552026</x:v>
      </x:c>
      <x:c r="P145" s="38" t="str">
        <x:v>NO</x:v>
      </x:c>
      <x:c r="Q145" s="38" t="n">
        <x:v>0</x:v>
      </x:c>
      <x:c r="R145" s="38" t="n">
        <x:v>0</x:v>
      </x:c>
      <x:c r="S145" s="38" t="n">
        <x:v>0</x:v>
      </x:c>
      <x:c r="T145" s="38" t="n">
        <x:v>0</x:v>
      </x:c>
      <x:c r="U145" s="38" t="n">
        <x:v>0</x:v>
      </x:c>
      <x:c r="V145" s="57" t="n">
        <x:v>0</x:v>
      </x:c>
      <x:c r="W145" s="38"/>
      <x:c r="X145" s="41" t="str">
        <x:v>https://cremenorca.org/documents/documents/13546doc1220240429024902.pdf</x:v>
      </x:c>
      <x:c r="Y145" s="39" t="str">
        <x:v>OBSERVADO</x:v>
      </x:c>
      <x:c r="Z145" s="38" t="n">
        <x:v>5</x:v>
      </x:c>
      <x:c r="AA145" s="39" t="str">
        <x:v>SÍ</x:v>
      </x:c>
      <x:c r="AB145" s="38" t="str">
        <x:v>Inicio anunciado tras Sant Llorenç (fiestas terminan 14/08). Agosto = transición; septiembre = primer mes completo conservador.</x:v>
      </x:c>
      <x:c r="AC145" s="41" t="str">
        <x:v>https://menorcaaldia.com/articulo/actualidad/el-consorcio-de-residuos-de-menorca-refuerza-la-recogida-puerta-a-puerta-en-los-comercios</x:v>
      </x:c>
    </x:row>
    <x:row r="146" ht="30" customHeight="1">
      <x:c r="A146" s="56" t="n">
        <x:v>45078</x:v>
      </x:c>
      <x:c r="B146" s="37" t="n">
        <x:v>2023</x:v>
      </x:c>
      <x:c r="C146" s="37" t="n">
        <x:v>6</x:v>
      </x:c>
      <x:c r="D146" s="37" t="str">
        <x:v>Juny</x:v>
      </x:c>
      <x:c r="E146" s="37" t="str">
        <x:v>Maó</x:v>
      </x:c>
      <x:c r="F146" s="44" t="n">
        <x:v>164186</x:v>
      </x:c>
      <x:c r="G146" s="44" t="n">
        <x:v>76651</x:v>
      </x:c>
      <x:c r="H146" s="44" t="n">
        <x:v>77688</x:v>
      </x:c>
      <x:c r="I146" s="44" t="n">
        <x:v>360</x:v>
      </x:c>
      <x:c r="J146" s="44" t="n">
        <x:v>1062540</x:v>
      </x:c>
      <x:c r="K146" s="44" t="n">
        <x:f>IF(COUNTA(F146:I146)=0,"",SUM(F146:I146))</x:f>
        <x:v>318885</x:v>
      </x:c>
      <x:c r="L146" s="44" t="n">
        <x:f>IF(COUNTA(F146:J146)=0,"",SUM(F146:J146))</x:f>
        <x:v>1381425</x:v>
      </x:c>
      <x:c r="M146" s="52" t="n">
        <x:f>IF(L146="","",K146/L146)</x:f>
        <x:v>0.23083772191758511</x:v>
      </x:c>
      <x:c r="N146" s="44" t="n">
        <x:v>171627</x:v>
      </x:c>
      <x:c r="O146" s="50" t="n">
        <x:v>1.2438564354552026</x:v>
      </x:c>
      <x:c r="P146" s="37" t="str">
        <x:v>NO</x:v>
      </x:c>
      <x:c r="Q146" s="37" t="n">
        <x:v>0</x:v>
      </x:c>
      <x:c r="R146" s="37" t="n">
        <x:v>0</x:v>
      </x:c>
      <x:c r="S146" s="37" t="n">
        <x:v>0</x:v>
      </x:c>
      <x:c r="T146" s="37" t="n">
        <x:v>0</x:v>
      </x:c>
      <x:c r="U146" s="37" t="n">
        <x:v>0</x:v>
      </x:c>
      <x:c r="V146" s="58" t="n">
        <x:v>0</x:v>
      </x:c>
      <x:c r="W146" s="37" t="n">
        <x:v>-5</x:v>
      </x:c>
      <x:c r="X146" s="42" t="str">
        <x:v>https://cremenorca.org/documents/documents/13546doc1220240429024902.pdf</x:v>
      </x:c>
      <x:c r="Y146" s="40" t="str">
        <x:v>OBSERVADO</x:v>
      </x:c>
      <x:c r="Z146" s="37" t="n">
        <x:v>5</x:v>
      </x:c>
      <x:c r="AA146" s="40" t="str">
        <x:v>SÍ</x:v>
      </x:c>
      <x:c r="AB146" s="37" t="str">
        <x:v>PaP domiciliario+comercial; usar cobertura/fases y excluir meses de transición en especificación limpia.</x:v>
      </x:c>
      <x:c r="AC146" s="42" t="str">
        <x:v>https://www.residusmenorca.net/municipis/mao/</x:v>
      </x:c>
    </x:row>
    <x:row r="147" ht="30" customHeight="1">
      <x:c r="A147" s="55" t="n">
        <x:v>45078</x:v>
      </x:c>
      <x:c r="B147" s="38" t="n">
        <x:v>2023</x:v>
      </x:c>
      <x:c r="C147" s="38" t="n">
        <x:v>6</x:v>
      </x:c>
      <x:c r="D147" s="38" t="str">
        <x:v>Juny</x:v>
      </x:c>
      <x:c r="E147" s="38" t="str">
        <x:v>Es Castell</x:v>
      </x:c>
      <x:c r="F147" s="43" t="n">
        <x:v>17194</x:v>
      </x:c>
      <x:c r="G147" s="43" t="n">
        <x:v>21589</x:v>
      </x:c>
      <x:c r="H147" s="43" t="n">
        <x:v>10392</x:v>
      </x:c>
      <x:c r="I147" s="43" t="n">
        <x:v>0</x:v>
      </x:c>
      <x:c r="J147" s="43" t="n">
        <x:v>215580</x:v>
      </x:c>
      <x:c r="K147" s="43" t="n">
        <x:f>IF(COUNTA(F147:I147)=0,"",SUM(F147:I147))</x:f>
        <x:v>49175</x:v>
      </x:c>
      <x:c r="L147" s="43" t="n">
        <x:f>IF(COUNTA(F147:J147)=0,"",SUM(F147:J147))</x:f>
        <x:v>264755</x:v>
      </x:c>
      <x:c r="M147" s="51" t="n">
        <x:f>IF(L147="","",K147/L147)</x:f>
        <x:v>0.1857377575494325</x:v>
      </x:c>
      <x:c r="N147" s="43" t="n">
        <x:v>171627</x:v>
      </x:c>
      <x:c r="O147" s="49" t="n">
        <x:v>1.2438564354552026</x:v>
      </x:c>
      <x:c r="P147" s="38" t="str">
        <x:v>NO</x:v>
      </x:c>
      <x:c r="Q147" s="38" t="n">
        <x:v>0</x:v>
      </x:c>
      <x:c r="R147" s="38" t="n">
        <x:v>0</x:v>
      </x:c>
      <x:c r="S147" s="38" t="n">
        <x:v>0</x:v>
      </x:c>
      <x:c r="T147" s="38" t="n">
        <x:v>0</x:v>
      </x:c>
      <x:c r="U147" s="38" t="n">
        <x:v>0</x:v>
      </x:c>
      <x:c r="V147" s="57" t="n">
        <x:v>0</x:v>
      </x:c>
      <x:c r="W147" s="38" t="n">
        <x:v>-6</x:v>
      </x:c>
      <x:c r="X147" s="41" t="str">
        <x:v>https://cremenorca.org/documents/documents/13546doc1220240429024902.pdf</x:v>
      </x:c>
      <x:c r="Y147" s="39" t="str">
        <x:v>OBSERVADO</x:v>
      </x:c>
      <x:c r="Z147" s="38" t="n">
        <x:v>5</x:v>
      </x:c>
      <x:c r="AA147" s="39" t="str">
        <x:v>SÍ</x:v>
      </x:c>
      <x:c r="AB147" s="38" t="str">
        <x:v>PaP domiciliario+comercial; usar cobertura/fases y excluir meses de transición en especificación limpia.</x:v>
      </x:c>
      <x:c r="AC147" s="41" t="str">
        <x:v>https://www.cremenorca.org/documents/documents/13808doc1220241204122124.pdf</x:v>
      </x:c>
    </x:row>
    <x:row r="148" ht="30" customHeight="1">
      <x:c r="A148" s="56" t="n">
        <x:v>45078</x:v>
      </x:c>
      <x:c r="B148" s="37" t="n">
        <x:v>2023</x:v>
      </x:c>
      <x:c r="C148" s="37" t="n">
        <x:v>6</x:v>
      </x:c>
      <x:c r="D148" s="37" t="str">
        <x:v>Juny</x:v>
      </x:c>
      <x:c r="E148" s="37" t="str">
        <x:v>Sant Lluís</x:v>
      </x:c>
      <x:c r="F148" s="44" t="n">
        <x:v>39161</x:v>
      </x:c>
      <x:c r="G148" s="44" t="n">
        <x:v>47720</x:v>
      </x:c>
      <x:c r="H148" s="44" t="n">
        <x:v>25591</x:v>
      </x:c>
      <x:c r="I148" s="44" t="n">
        <x:v>8120</x:v>
      </x:c>
      <x:c r="J148" s="44" t="n">
        <x:v>462660</x:v>
      </x:c>
      <x:c r="K148" s="44" t="n">
        <x:f>IF(COUNTA(F148:I148)=0,"",SUM(F148:I148))</x:f>
        <x:v>120592</x:v>
      </x:c>
      <x:c r="L148" s="44" t="n">
        <x:f>IF(COUNTA(F148:J148)=0,"",SUM(F148:J148))</x:f>
        <x:v>583252</x:v>
      </x:c>
      <x:c r="M148" s="52" t="n">
        <x:f>IF(L148="","",K148/L148)</x:f>
        <x:v>0.20675797082564654</x:v>
      </x:c>
      <x:c r="N148" s="44" t="n">
        <x:v>171627</x:v>
      </x:c>
      <x:c r="O148" s="50" t="n">
        <x:v>1.2438564354552026</x:v>
      </x:c>
      <x:c r="P148" s="37" t="str">
        <x:v>TRANSICIÓN</x:v>
      </x:c>
      <x:c r="Q148" s="37" t="n">
        <x:v>0</x:v>
      </x:c>
      <x:c r="R148" s="37" t="n">
        <x:v>1</x:v>
      </x:c>
      <x:c r="S148" s="37" t="n">
        <x:v>0</x:v>
      </x:c>
      <x:c r="T148" s="37" t="n">
        <x:v>0</x:v>
      </x:c>
      <x:c r="U148" s="37" t="n">
        <x:v>0</x:v>
      </x:c>
      <x:c r="V148" s="58" t="n">
        <x:v>0</x:v>
      </x:c>
      <x:c r="W148" s="37"/>
      <x:c r="X148" s="42" t="str">
        <x:v>https://cremenorca.org/documents/documents/13546doc1220240429024902.pdf</x:v>
      </x:c>
      <x:c r="Y148" s="40" t="str">
        <x:v>OBSERVADO</x:v>
      </x:c>
      <x:c r="Z148" s="37" t="n">
        <x:v>5</x:v>
      </x:c>
      <x:c r="AA148" s="40" t="str">
        <x:v>NO</x:v>
      </x:c>
      <x:c r="AB148" s="37" t="str">
        <x:v>Operativo durante junio; día exacto no verificado. Junio = transición conservadora; julio = primer mes completo.</x:v>
      </x:c>
      <x:c r="AC148" s="42" t="str">
        <x:v>https://menorcaaldia.com/articulo/actualidad/el-consorcio-de-residuos-de-menorca-refuerza-la-recogida-puerta-a-puerta-en-los-comercios</x:v>
      </x:c>
    </x:row>
    <x:row r="149" ht="30" customHeight="1">
      <x:c r="A149" s="55" t="n">
        <x:v>45108</x:v>
      </x:c>
      <x:c r="B149" s="38" t="n">
        <x:v>2023</x:v>
      </x:c>
      <x:c r="C149" s="38" t="n">
        <x:v>7</x:v>
      </x:c>
      <x:c r="D149" s="38" t="str">
        <x:v>Juliol</x:v>
      </x:c>
      <x:c r="E149" s="38" t="str">
        <x:v>Ciutadella</x:v>
      </x:c>
      <x:c r="F149" s="43" t="n">
        <x:v>193867</x:v>
      </x:c>
      <x:c r="G149" s="43" t="n">
        <x:v>158306</x:v>
      </x:c>
      <x:c r="H149" s="43" t="n">
        <x:v>120898</x:v>
      </x:c>
      <x:c r="I149" s="43" t="n">
        <x:v>130310</x:v>
      </x:c>
      <x:c r="J149" s="43" t="n">
        <x:v>1906540</x:v>
      </x:c>
      <x:c r="K149" s="43" t="n">
        <x:f>IF(COUNTA(F149:I149)=0,"",SUM(F149:I149))</x:f>
        <x:v>603381</x:v>
      </x:c>
      <x:c r="L149" s="43" t="n">
        <x:f>IF(COUNTA(F149:J149)=0,"",SUM(F149:J149))</x:f>
        <x:v>2509921</x:v>
      </x:c>
      <x:c r="M149" s="51" t="n">
        <x:f>IF(L149="","",K149/L149)</x:f>
        <x:v>0.2403984029776236</x:v>
      </x:c>
      <x:c r="N149" s="43" t="n">
        <x:v>200900</x:v>
      </x:c>
      <x:c r="O149" s="49" t="n">
        <x:v>1.4560107552013972</x:v>
      </x:c>
      <x:c r="P149" s="38" t="str">
        <x:v>SÍ</x:v>
      </x:c>
      <x:c r="Q149" s="38" t="n">
        <x:v>1</x:v>
      </x:c>
      <x:c r="R149" s="38" t="n">
        <x:v>0</x:v>
      </x:c>
      <x:c r="S149" s="38" t="n">
        <x:v>0</x:v>
      </x:c>
      <x:c r="T149" s="38" t="n">
        <x:v>0</x:v>
      </x:c>
      <x:c r="U149" s="38" t="n">
        <x:v>0</x:v>
      </x:c>
      <x:c r="V149" s="57" t="n">
        <x:v>0</x:v>
      </x:c>
      <x:c r="W149" s="38"/>
      <x:c r="X149" s="41" t="str">
        <x:v>https://cremenorca.org/documents/documents/13546doc1220240429024902.pdf</x:v>
      </x:c>
      <x:c r="Y149" s="39" t="str">
        <x:v>OBSERVADO</x:v>
      </x:c>
      <x:c r="Z149" s="38" t="n">
        <x:v>5</x:v>
      </x:c>
      <x:c r="AA149" s="39" t="str">
        <x:v>SÍ</x:v>
      </x:c>
      <x:c r="AB149" s="38" t="str">
        <x:v>Inicio 01/06/2023 reportado explícitamente; junio se considera primer mes tratado.</x:v>
      </x:c>
      <x:c r="AC149" s="41" t="str">
        <x:v>https://www.menorca.info/menorca/local/2023/07/12/1974711/comerciantes-ciutadella-estallan-contra-puerta-puerta-hay-basura-todas-horas.html</x:v>
      </x:c>
    </x:row>
    <x:row r="150" ht="30" customHeight="1">
      <x:c r="A150" s="56" t="n">
        <x:v>45108</x:v>
      </x:c>
      <x:c r="B150" s="37" t="n">
        <x:v>2023</x:v>
      </x:c>
      <x:c r="C150" s="37" t="n">
        <x:v>7</x:v>
      </x:c>
      <x:c r="D150" s="37" t="str">
        <x:v>Juliol</x:v>
      </x:c>
      <x:c r="E150" s="37" t="str">
        <x:v>Ferreries</x:v>
      </x:c>
      <x:c r="F150" s="44" t="n">
        <x:v>20979</x:v>
      </x:c>
      <x:c r="G150" s="44" t="n">
        <x:v>15459</x:v>
      </x:c>
      <x:c r="H150" s="44" t="n">
        <x:v>14261</x:v>
      </x:c>
      <x:c r="I150" s="44" t="n">
        <x:v>17050</x:v>
      </x:c>
      <x:c r="J150" s="44" t="n">
        <x:v>171100</x:v>
      </x:c>
      <x:c r="K150" s="44" t="n">
        <x:f>IF(COUNTA(F150:I150)=0,"",SUM(F150:I150))</x:f>
        <x:v>67749</x:v>
      </x:c>
      <x:c r="L150" s="44" t="n">
        <x:f>IF(COUNTA(F150:J150)=0,"",SUM(F150:J150))</x:f>
        <x:v>238849</x:v>
      </x:c>
      <x:c r="M150" s="52" t="n">
        <x:f>IF(L150="","",K150/L150)</x:f>
        <x:v>0.28364782770704505</x:v>
      </x:c>
      <x:c r="N150" s="44" t="n">
        <x:v>200900</x:v>
      </x:c>
      <x:c r="O150" s="50" t="n">
        <x:v>1.4560107552013972</x:v>
      </x:c>
      <x:c r="P150" s="37" t="str">
        <x:v>SÍ</x:v>
      </x:c>
      <x:c r="Q150" s="37" t="n">
        <x:v>1</x:v>
      </x:c>
      <x:c r="R150" s="37" t="n">
        <x:v>0</x:v>
      </x:c>
      <x:c r="S150" s="37" t="n">
        <x:v>0</x:v>
      </x:c>
      <x:c r="T150" s="37" t="n">
        <x:v>0</x:v>
      </x:c>
      <x:c r="U150" s="37" t="n">
        <x:v>0</x:v>
      </x:c>
      <x:c r="V150" s="58" t="n">
        <x:v>0</x:v>
      </x:c>
      <x:c r="W150" s="37"/>
      <x:c r="X150" s="42" t="str">
        <x:v>https://cremenorca.org/documents/documents/13546doc1220240429024902.pdf</x:v>
      </x:c>
      <x:c r="Y150" s="40" t="str">
        <x:v>OBSERVADO</x:v>
      </x:c>
      <x:c r="Z150" s="37" t="n">
        <x:v>5</x:v>
      </x:c>
      <x:c r="AA150" s="40" t="str">
        <x:v>SÍ</x:v>
      </x:c>
      <x:c r="AB150" s="37" t="str">
        <x:v>Inicio efectivo 15/05/2023 confirmado al día siguiente; primer mes completo: junio.</x:v>
      </x:c>
      <x:c r="AC150" s="42" t="str">
        <x:v>https://www.menorca.info/menorca/local/2023/05/16/1937517/recogida-residuos-puerta-puerta-empieza-solo-negocios-ferreries-dudas.html</x:v>
      </x:c>
    </x:row>
    <x:row r="151" ht="30" customHeight="1">
      <x:c r="A151" s="55" t="n">
        <x:v>45108</x:v>
      </x:c>
      <x:c r="B151" s="38" t="n">
        <x:v>2023</x:v>
      </x:c>
      <x:c r="C151" s="38" t="n">
        <x:v>7</x:v>
      </x:c>
      <x:c r="D151" s="38" t="str">
        <x:v>Juliol</x:v>
      </x:c>
      <x:c r="E151" s="38" t="str">
        <x:v>Es Migjorn Gran</x:v>
      </x:c>
      <x:c r="F151" s="43" t="n">
        <x:v>13359</x:v>
      </x:c>
      <x:c r="G151" s="43" t="n">
        <x:v>17051</x:v>
      </x:c>
      <x:c r="H151" s="43" t="n">
        <x:v>15600</x:v>
      </x:c>
      <x:c r="I151" s="43" t="n">
        <x:v>0</x:v>
      </x:c>
      <x:c r="J151" s="43" t="n">
        <x:v>164240</x:v>
      </x:c>
      <x:c r="K151" s="43" t="n">
        <x:f>IF(COUNTA(F151:I151)=0,"",SUM(F151:I151))</x:f>
        <x:v>46010</x:v>
      </x:c>
      <x:c r="L151" s="43" t="n">
        <x:f>IF(COUNTA(F151:J151)=0,"",SUM(F151:J151))</x:f>
        <x:v>210250</x:v>
      </x:c>
      <x:c r="M151" s="51" t="n">
        <x:f>IF(L151="","",K151/L151)</x:f>
        <x:v>0.2188347205707491</x:v>
      </x:c>
      <x:c r="N151" s="43" t="n">
        <x:v>200900</x:v>
      </x:c>
      <x:c r="O151" s="49" t="n">
        <x:v>1.4560107552013972</x:v>
      </x:c>
      <x:c r="P151" s="38" t="str">
        <x:v>NO</x:v>
      </x:c>
      <x:c r="Q151" s="38" t="n">
        <x:v>0</x:v>
      </x:c>
      <x:c r="R151" s="38" t="n">
        <x:v>0</x:v>
      </x:c>
      <x:c r="S151" s="38" t="n">
        <x:v>0</x:v>
      </x:c>
      <x:c r="T151" s="38" t="n">
        <x:v>0</x:v>
      </x:c>
      <x:c r="U151" s="38" t="n">
        <x:v>0</x:v>
      </x:c>
      <x:c r="V151" s="57" t="n">
        <x:v>0</x:v>
      </x:c>
      <x:c r="W151" s="38"/>
      <x:c r="X151" s="41" t="str">
        <x:v>https://cremenorca.org/documents/documents/13546doc1220240429024902.pdf</x:v>
      </x:c>
      <x:c r="Y151" s="39" t="str">
        <x:v>OBSERVADO</x:v>
      </x:c>
      <x:c r="Z151" s="38" t="n">
        <x:v>5</x:v>
      </x:c>
      <x:c r="AA151" s="39" t="str">
        <x:v>SÍ</x:v>
      </x:c>
      <x:c r="AB151" s="38" t="str">
        <x:v>07/08/2023 fue fecha anunciada de entrada. Se conserva como fecha operativa provisional hasta localizar confirmación posterior.</x:v>
      </x:c>
      <x:c r="AC151" s="41" t="str">
        <x:v>https://menorcaaldia.com/articulo/actualidad/el-consorcio-de-residuos-de-menorca-refuerza-la-recogida-puerta-a-puerta-en-los-comercios</x:v>
      </x:c>
    </x:row>
    <x:row r="152" ht="30" customHeight="1">
      <x:c r="A152" s="56" t="n">
        <x:v>45108</x:v>
      </x:c>
      <x:c r="B152" s="37" t="n">
        <x:v>2023</x:v>
      </x:c>
      <x:c r="C152" s="37" t="n">
        <x:v>7</x:v>
      </x:c>
      <x:c r="D152" s="37" t="str">
        <x:v>Juliol</x:v>
      </x:c>
      <x:c r="E152" s="37" t="str">
        <x:v>Es Mercadal</x:v>
      </x:c>
      <x:c r="F152" s="44" t="n">
        <x:v>55554</x:v>
      </x:c>
      <x:c r="G152" s="44" t="n">
        <x:v>64580</x:v>
      </x:c>
      <x:c r="H152" s="44" t="n">
        <x:v>31815</x:v>
      </x:c>
      <x:c r="I152" s="44" t="n">
        <x:v>1340</x:v>
      </x:c>
      <x:c r="J152" s="44" t="n">
        <x:v>645100</x:v>
      </x:c>
      <x:c r="K152" s="44" t="n">
        <x:f>IF(COUNTA(F152:I152)=0,"",SUM(F152:I152))</x:f>
        <x:v>153289</x:v>
      </x:c>
      <x:c r="L152" s="44" t="n">
        <x:f>IF(COUNTA(F152:J152)=0,"",SUM(F152:J152))</x:f>
        <x:v>798389</x:v>
      </x:c>
      <x:c r="M152" s="52" t="n">
        <x:f>IF(L152="","",K152/L152)</x:f>
        <x:v>0.19199788574241378</x:v>
      </x:c>
      <x:c r="N152" s="44" t="n">
        <x:v>200900</x:v>
      </x:c>
      <x:c r="O152" s="50" t="n">
        <x:v>1.4560107552013972</x:v>
      </x:c>
      <x:c r="P152" s="37" t="str">
        <x:v>NO</x:v>
      </x:c>
      <x:c r="Q152" s="37" t="n">
        <x:v>0</x:v>
      </x:c>
      <x:c r="R152" s="37" t="n">
        <x:v>0</x:v>
      </x:c>
      <x:c r="S152" s="37" t="n">
        <x:v>0</x:v>
      </x:c>
      <x:c r="T152" s="37" t="n">
        <x:v>0</x:v>
      </x:c>
      <x:c r="U152" s="37" t="n">
        <x:v>0</x:v>
      </x:c>
      <x:c r="V152" s="58" t="n">
        <x:v>0</x:v>
      </x:c>
      <x:c r="W152" s="37"/>
      <x:c r="X152" s="42" t="str">
        <x:v>https://cremenorca.org/documents/documents/13546doc1220240429024902.pdf</x:v>
      </x:c>
      <x:c r="Y152" s="40" t="str">
        <x:v>OBSERVADO</x:v>
      </x:c>
      <x:c r="Z152" s="37" t="n">
        <x:v>5</x:v>
      </x:c>
      <x:c r="AA152" s="40" t="str">
        <x:v>SÍ</x:v>
      </x:c>
      <x:c r="AB152" s="37" t="str">
        <x:v>Inicio efectivo 07/08/2023 confirmado retrospectivamente; agosto = transición.</x:v>
      </x:c>
      <x:c r="AC152" s="42" t="str">
        <x:v>https://www.menorca.info/menorca/local/2023/09/12/2010471/recogida-puerta-puerta-entra-mal-pie-mercadal-fornells.html</x:v>
      </x:c>
    </x:row>
    <x:row r="153" ht="30" customHeight="1">
      <x:c r="A153" s="55" t="n">
        <x:v>45108</x:v>
      </x:c>
      <x:c r="B153" s="38" t="n">
        <x:v>2023</x:v>
      </x:c>
      <x:c r="C153" s="38" t="n">
        <x:v>7</x:v>
      </x:c>
      <x:c r="D153" s="38" t="str">
        <x:v>Juliol</x:v>
      </x:c>
      <x:c r="E153" s="38" t="str">
        <x:v>Alaior</x:v>
      </x:c>
      <x:c r="F153" s="43" t="n">
        <x:v>73991</x:v>
      </x:c>
      <x:c r="G153" s="43" t="n">
        <x:v>43710</x:v>
      </x:c>
      <x:c r="H153" s="43" t="n">
        <x:v>33026</x:v>
      </x:c>
      <x:c r="I153" s="43" t="n">
        <x:v>0</x:v>
      </x:c>
      <x:c r="J153" s="43" t="n">
        <x:v>605300</x:v>
      </x:c>
      <x:c r="K153" s="43" t="n">
        <x:f>IF(COUNTA(F153:I153)=0,"",SUM(F153:I153))</x:f>
        <x:v>150727</x:v>
      </x:c>
      <x:c r="L153" s="43" t="n">
        <x:f>IF(COUNTA(F153:J153)=0,"",SUM(F153:J153))</x:f>
        <x:v>756027</x:v>
      </x:c>
      <x:c r="M153" s="51" t="n">
        <x:f>IF(L153="","",K153/L153)</x:f>
        <x:v>0.1993672183665398</x:v>
      </x:c>
      <x:c r="N153" s="43" t="n">
        <x:v>200900</x:v>
      </x:c>
      <x:c r="O153" s="49" t="n">
        <x:v>1.4560107552013972</x:v>
      </x:c>
      <x:c r="P153" s="38" t="str">
        <x:v>NO</x:v>
      </x:c>
      <x:c r="Q153" s="38" t="n">
        <x:v>0</x:v>
      </x:c>
      <x:c r="R153" s="38" t="n">
        <x:v>0</x:v>
      </x:c>
      <x:c r="S153" s="38" t="n">
        <x:v>0</x:v>
      </x:c>
      <x:c r="T153" s="38" t="n">
        <x:v>0</x:v>
      </x:c>
      <x:c r="U153" s="38" t="n">
        <x:v>0</x:v>
      </x:c>
      <x:c r="V153" s="57" t="n">
        <x:v>0</x:v>
      </x:c>
      <x:c r="W153" s="38"/>
      <x:c r="X153" s="41" t="str">
        <x:v>https://cremenorca.org/documents/documents/13546doc1220240429024902.pdf</x:v>
      </x:c>
      <x:c r="Y153" s="39" t="str">
        <x:v>OBSERVADO</x:v>
      </x:c>
      <x:c r="Z153" s="38" t="n">
        <x:v>5</x:v>
      </x:c>
      <x:c r="AA153" s="39" t="str">
        <x:v>SÍ</x:v>
      </x:c>
      <x:c r="AB153" s="38" t="str">
        <x:v>Inicio anunciado tras Sant Llorenç (fiestas terminan 14/08). Agosto = transición; septiembre = primer mes completo conservador.</x:v>
      </x:c>
      <x:c r="AC153" s="41" t="str">
        <x:v>https://menorcaaldia.com/articulo/actualidad/el-consorcio-de-residuos-de-menorca-refuerza-la-recogida-puerta-a-puerta-en-los-comercios</x:v>
      </x:c>
    </x:row>
    <x:row r="154" ht="30" customHeight="1">
      <x:c r="A154" s="56" t="n">
        <x:v>45108</x:v>
      </x:c>
      <x:c r="B154" s="37" t="n">
        <x:v>2023</x:v>
      </x:c>
      <x:c r="C154" s="37" t="n">
        <x:v>7</x:v>
      </x:c>
      <x:c r="D154" s="37" t="str">
        <x:v>Juliol</x:v>
      </x:c>
      <x:c r="E154" s="37" t="str">
        <x:v>Maó</x:v>
      </x:c>
      <x:c r="F154" s="44" t="n">
        <x:v>170446</x:v>
      </x:c>
      <x:c r="G154" s="44" t="n">
        <x:v>102399</x:v>
      </x:c>
      <x:c r="H154" s="44" t="n">
        <x:v>84306</x:v>
      </x:c>
      <x:c r="I154" s="44" t="n">
        <x:v>300</x:v>
      </x:c>
      <x:c r="J154" s="44" t="n">
        <x:v>1164300</x:v>
      </x:c>
      <x:c r="K154" s="44" t="n">
        <x:f>IF(COUNTA(F154:I154)=0,"",SUM(F154:I154))</x:f>
        <x:v>357451</x:v>
      </x:c>
      <x:c r="L154" s="44" t="n">
        <x:f>IF(COUNTA(F154:J154)=0,"",SUM(F154:J154))</x:f>
        <x:v>1521751</x:v>
      </x:c>
      <x:c r="M154" s="52" t="n">
        <x:f>IF(L154="","",K154/L154)</x:f>
        <x:v>0.23489453925116527</x:v>
      </x:c>
      <x:c r="N154" s="44" t="n">
        <x:v>200900</x:v>
      </x:c>
      <x:c r="O154" s="50" t="n">
        <x:v>1.4560107552013972</x:v>
      </x:c>
      <x:c r="P154" s="37" t="str">
        <x:v>NO</x:v>
      </x:c>
      <x:c r="Q154" s="37" t="n">
        <x:v>0</x:v>
      </x:c>
      <x:c r="R154" s="37" t="n">
        <x:v>0</x:v>
      </x:c>
      <x:c r="S154" s="37" t="n">
        <x:v>0</x:v>
      </x:c>
      <x:c r="T154" s="37" t="n">
        <x:v>0</x:v>
      </x:c>
      <x:c r="U154" s="37" t="n">
        <x:v>0</x:v>
      </x:c>
      <x:c r="V154" s="58" t="n">
        <x:v>0</x:v>
      </x:c>
      <x:c r="W154" s="37" t="n">
        <x:v>-4</x:v>
      </x:c>
      <x:c r="X154" s="42" t="str">
        <x:v>https://cremenorca.org/documents/documents/13546doc1220240429024902.pdf</x:v>
      </x:c>
      <x:c r="Y154" s="40" t="str">
        <x:v>OBSERVADO</x:v>
      </x:c>
      <x:c r="Z154" s="37" t="n">
        <x:v>5</x:v>
      </x:c>
      <x:c r="AA154" s="40" t="str">
        <x:v>SÍ</x:v>
      </x:c>
      <x:c r="AB154" s="37" t="str">
        <x:v>PaP domiciliario+comercial; usar cobertura/fases y excluir meses de transición en especificación limpia.</x:v>
      </x:c>
      <x:c r="AC154" s="42" t="str">
        <x:v>https://www.residusmenorca.net/municipis/mao/</x:v>
      </x:c>
    </x:row>
    <x:row r="155" ht="30" customHeight="1">
      <x:c r="A155" s="55" t="n">
        <x:v>45108</x:v>
      </x:c>
      <x:c r="B155" s="38" t="n">
        <x:v>2023</x:v>
      </x:c>
      <x:c r="C155" s="38" t="n">
        <x:v>7</x:v>
      </x:c>
      <x:c r="D155" s="38" t="str">
        <x:v>Juliol</x:v>
      </x:c>
      <x:c r="E155" s="38" t="str">
        <x:v>Es Castell</x:v>
      </x:c>
      <x:c r="F155" s="43" t="n">
        <x:v>18094</x:v>
      </x:c>
      <x:c r="G155" s="43" t="n">
        <x:v>26721</x:v>
      </x:c>
      <x:c r="H155" s="43" t="n">
        <x:v>11474</x:v>
      </x:c>
      <x:c r="I155" s="43" t="n">
        <x:v>0</x:v>
      </x:c>
      <x:c r="J155" s="43" t="n">
        <x:v>246300</x:v>
      </x:c>
      <x:c r="K155" s="43" t="n">
        <x:f>IF(COUNTA(F155:I155)=0,"",SUM(F155:I155))</x:f>
        <x:v>56289</x:v>
      </x:c>
      <x:c r="L155" s="43" t="n">
        <x:f>IF(COUNTA(F155:J155)=0,"",SUM(F155:J155))</x:f>
        <x:v>302589</x:v>
      </x:c>
      <x:c r="M155" s="51" t="n">
        <x:f>IF(L155="","",K155/L155)</x:f>
        <x:v>0.18602460763610046</x:v>
      </x:c>
      <x:c r="N155" s="43" t="n">
        <x:v>200900</x:v>
      </x:c>
      <x:c r="O155" s="49" t="n">
        <x:v>1.4560107552013972</x:v>
      </x:c>
      <x:c r="P155" s="38" t="str">
        <x:v>NO</x:v>
      </x:c>
      <x:c r="Q155" s="38" t="n">
        <x:v>0</x:v>
      </x:c>
      <x:c r="R155" s="38" t="n">
        <x:v>0</x:v>
      </x:c>
      <x:c r="S155" s="38" t="n">
        <x:v>0</x:v>
      </x:c>
      <x:c r="T155" s="38" t="n">
        <x:v>0</x:v>
      </x:c>
      <x:c r="U155" s="38" t="n">
        <x:v>0</x:v>
      </x:c>
      <x:c r="V155" s="57" t="n">
        <x:v>0</x:v>
      </x:c>
      <x:c r="W155" s="38" t="n">
        <x:v>-5</x:v>
      </x:c>
      <x:c r="X155" s="41" t="str">
        <x:v>https://cremenorca.org/documents/documents/13546doc1220240429024902.pdf</x:v>
      </x:c>
      <x:c r="Y155" s="39" t="str">
        <x:v>OBSERVADO</x:v>
      </x:c>
      <x:c r="Z155" s="38" t="n">
        <x:v>5</x:v>
      </x:c>
      <x:c r="AA155" s="39" t="str">
        <x:v>SÍ</x:v>
      </x:c>
      <x:c r="AB155" s="38" t="str">
        <x:v>PaP domiciliario+comercial; usar cobertura/fases y excluir meses de transición en especificación limpia.</x:v>
      </x:c>
      <x:c r="AC155" s="41" t="str">
        <x:v>https://www.cremenorca.org/documents/documents/13808doc1220241204122124.pdf</x:v>
      </x:c>
    </x:row>
    <x:row r="156" ht="30" customHeight="1">
      <x:c r="A156" s="56" t="n">
        <x:v>45108</x:v>
      </x:c>
      <x:c r="B156" s="37" t="n">
        <x:v>2023</x:v>
      </x:c>
      <x:c r="C156" s="37" t="n">
        <x:v>7</x:v>
      </x:c>
      <x:c r="D156" s="37" t="str">
        <x:v>Juliol</x:v>
      </x:c>
      <x:c r="E156" s="37" t="str">
        <x:v>Sant Lluís</x:v>
      </x:c>
      <x:c r="F156" s="44" t="n">
        <x:v>46370</x:v>
      </x:c>
      <x:c r="G156" s="44" t="n">
        <x:v>83214</x:v>
      </x:c>
      <x:c r="H156" s="44" t="n">
        <x:v>37360</x:v>
      </x:c>
      <x:c r="I156" s="44" t="n">
        <x:v>10160</x:v>
      </x:c>
      <x:c r="J156" s="44" t="n">
        <x:v>570680</x:v>
      </x:c>
      <x:c r="K156" s="44" t="n">
        <x:f>IF(COUNTA(F156:I156)=0,"",SUM(F156:I156))</x:f>
        <x:v>177104</x:v>
      </x:c>
      <x:c r="L156" s="44" t="n">
        <x:f>IF(COUNTA(F156:J156)=0,"",SUM(F156:J156))</x:f>
        <x:v>747784</x:v>
      </x:c>
      <x:c r="M156" s="52" t="n">
        <x:f>IF(L156="","",K156/L156)</x:f>
        <x:v>0.2368384453264579</x:v>
      </x:c>
      <x:c r="N156" s="44" t="n">
        <x:v>200900</x:v>
      </x:c>
      <x:c r="O156" s="50" t="n">
        <x:v>1.4560107552013972</x:v>
      </x:c>
      <x:c r="P156" s="37" t="str">
        <x:v>SÍ</x:v>
      </x:c>
      <x:c r="Q156" s="37" t="n">
        <x:v>1</x:v>
      </x:c>
      <x:c r="R156" s="37" t="n">
        <x:v>0</x:v>
      </x:c>
      <x:c r="S156" s="37" t="n">
        <x:v>0</x:v>
      </x:c>
      <x:c r="T156" s="37" t="n">
        <x:v>0</x:v>
      </x:c>
      <x:c r="U156" s="37" t="n">
        <x:v>0</x:v>
      </x:c>
      <x:c r="V156" s="58" t="n">
        <x:v>0</x:v>
      </x:c>
      <x:c r="W156" s="37"/>
      <x:c r="X156" s="42" t="str">
        <x:v>https://cremenorca.org/documents/documents/13546doc1220240429024902.pdf</x:v>
      </x:c>
      <x:c r="Y156" s="40" t="str">
        <x:v>OBSERVADO</x:v>
      </x:c>
      <x:c r="Z156" s="37" t="n">
        <x:v>5</x:v>
      </x:c>
      <x:c r="AA156" s="40" t="str">
        <x:v>SÍ</x:v>
      </x:c>
      <x:c r="AB156" s="37" t="str">
        <x:v>Operativo durante junio; día exacto no verificado. Junio = transición conservadora; julio = primer mes completo.</x:v>
      </x:c>
      <x:c r="AC156" s="42" t="str">
        <x:v>https://menorcaaldia.com/articulo/actualidad/el-consorcio-de-residuos-de-menorca-refuerza-la-recogida-puerta-a-puerta-en-los-comercios</x:v>
      </x:c>
    </x:row>
    <x:row r="157" ht="30" customHeight="1">
      <x:c r="A157" s="55" t="n">
        <x:v>45139</x:v>
      </x:c>
      <x:c r="B157" s="38" t="n">
        <x:v>2023</x:v>
      </x:c>
      <x:c r="C157" s="38" t="n">
        <x:v>8</x:v>
      </x:c>
      <x:c r="D157" s="38" t="str">
        <x:v>Agost</x:v>
      </x:c>
      <x:c r="E157" s="38" t="str">
        <x:v>Ciutadella</x:v>
      </x:c>
      <x:c r="F157" s="43" t="n">
        <x:v>191050</x:v>
      </x:c>
      <x:c r="G157" s="43" t="n">
        <x:v>194925</x:v>
      </x:c>
      <x:c r="H157" s="43" t="n">
        <x:v>146662</x:v>
      </x:c>
      <x:c r="I157" s="43" t="n">
        <x:v>161200</x:v>
      </x:c>
      <x:c r="J157" s="43" t="n">
        <x:v>2082100</x:v>
      </x:c>
      <x:c r="K157" s="43" t="n">
        <x:f>IF(COUNTA(F157:I157)=0,"",SUM(F157:I157))</x:f>
        <x:v>693837</x:v>
      </x:c>
      <x:c r="L157" s="43" t="n">
        <x:f>IF(COUNTA(F157:J157)=0,"",SUM(F157:J157))</x:f>
        <x:v>2775937</x:v>
      </x:c>
      <x:c r="M157" s="51" t="n">
        <x:f>IF(L157="","",K157/L157)</x:f>
        <x:v>0.2499469548480387</x:v>
      </x:c>
      <x:c r="N157" s="43" t="n">
        <x:v>217581</x:v>
      </x:c>
      <x:c r="O157" s="49" t="n">
        <x:v>1.5769053067569698</x:v>
      </x:c>
      <x:c r="P157" s="38" t="str">
        <x:v>SÍ</x:v>
      </x:c>
      <x:c r="Q157" s="38" t="n">
        <x:v>1</x:v>
      </x:c>
      <x:c r="R157" s="38" t="n">
        <x:v>0</x:v>
      </x:c>
      <x:c r="S157" s="38" t="n">
        <x:v>0</x:v>
      </x:c>
      <x:c r="T157" s="38" t="n">
        <x:v>0</x:v>
      </x:c>
      <x:c r="U157" s="38" t="n">
        <x:v>0</x:v>
      </x:c>
      <x:c r="V157" s="57" t="n">
        <x:v>0</x:v>
      </x:c>
      <x:c r="W157" s="38"/>
      <x:c r="X157" s="41" t="str">
        <x:v>https://cremenorca.org/documents/documents/13546doc1220240429024902.pdf</x:v>
      </x:c>
      <x:c r="Y157" s="39" t="str">
        <x:v>OBSERVADO</x:v>
      </x:c>
      <x:c r="Z157" s="38" t="n">
        <x:v>5</x:v>
      </x:c>
      <x:c r="AA157" s="39" t="str">
        <x:v>SÍ</x:v>
      </x:c>
      <x:c r="AB157" s="38" t="str">
        <x:v>Inicio 01/06/2023 reportado explícitamente; junio se considera primer mes tratado.</x:v>
      </x:c>
      <x:c r="AC157" s="41" t="str">
        <x:v>https://www.menorca.info/menorca/local/2023/07/12/1974711/comerciantes-ciutadella-estallan-contra-puerta-puerta-hay-basura-todas-horas.html</x:v>
      </x:c>
    </x:row>
    <x:row r="158" ht="30" customHeight="1">
      <x:c r="A158" s="56" t="n">
        <x:v>45139</x:v>
      </x:c>
      <x:c r="B158" s="37" t="n">
        <x:v>2023</x:v>
      </x:c>
      <x:c r="C158" s="37" t="n">
        <x:v>8</x:v>
      </x:c>
      <x:c r="D158" s="37" t="str">
        <x:v>Agost</x:v>
      </x:c>
      <x:c r="E158" s="37" t="str">
        <x:v>Ferreries</x:v>
      </x:c>
      <x:c r="F158" s="44" t="n">
        <x:v>28435</x:v>
      </x:c>
      <x:c r="G158" s="44" t="n">
        <x:v>20995</x:v>
      </x:c>
      <x:c r="H158" s="44" t="n">
        <x:v>16284</x:v>
      </x:c>
      <x:c r="I158" s="44" t="n">
        <x:v>17340</x:v>
      </x:c>
      <x:c r="J158" s="44" t="n">
        <x:v>176400</x:v>
      </x:c>
      <x:c r="K158" s="44" t="n">
        <x:f>IF(COUNTA(F158:I158)=0,"",SUM(F158:I158))</x:f>
        <x:v>83054</x:v>
      </x:c>
      <x:c r="L158" s="44" t="n">
        <x:f>IF(COUNTA(F158:J158)=0,"",SUM(F158:J158))</x:f>
        <x:v>259454</x:v>
      </x:c>
      <x:c r="M158" s="52" t="n">
        <x:f>IF(L158="","",K158/L158)</x:f>
        <x:v>0.32011069399585285</x:v>
      </x:c>
      <x:c r="N158" s="44" t="n">
        <x:v>217581</x:v>
      </x:c>
      <x:c r="O158" s="50" t="n">
        <x:v>1.5769053067569698</x:v>
      </x:c>
      <x:c r="P158" s="37" t="str">
        <x:v>SÍ</x:v>
      </x:c>
      <x:c r="Q158" s="37" t="n">
        <x:v>1</x:v>
      </x:c>
      <x:c r="R158" s="37" t="n">
        <x:v>0</x:v>
      </x:c>
      <x:c r="S158" s="37" t="n">
        <x:v>0</x:v>
      </x:c>
      <x:c r="T158" s="37" t="n">
        <x:v>0</x:v>
      </x:c>
      <x:c r="U158" s="37" t="n">
        <x:v>0</x:v>
      </x:c>
      <x:c r="V158" s="58" t="n">
        <x:v>0</x:v>
      </x:c>
      <x:c r="W158" s="37"/>
      <x:c r="X158" s="42" t="str">
        <x:v>https://cremenorca.org/documents/documents/13546doc1220240429024902.pdf</x:v>
      </x:c>
      <x:c r="Y158" s="40" t="str">
        <x:v>OBSERVADO</x:v>
      </x:c>
      <x:c r="Z158" s="37" t="n">
        <x:v>5</x:v>
      </x:c>
      <x:c r="AA158" s="40" t="str">
        <x:v>SÍ</x:v>
      </x:c>
      <x:c r="AB158" s="37" t="str">
        <x:v>Inicio efectivo 15/05/2023 confirmado al día siguiente; primer mes completo: junio.</x:v>
      </x:c>
      <x:c r="AC158" s="42" t="str">
        <x:v>https://www.menorca.info/menorca/local/2023/05/16/1937517/recogida-residuos-puerta-puerta-empieza-solo-negocios-ferreries-dudas.html</x:v>
      </x:c>
    </x:row>
    <x:row r="159" ht="30" customHeight="1">
      <x:c r="A159" s="55" t="n">
        <x:v>45139</x:v>
      </x:c>
      <x:c r="B159" s="38" t="n">
        <x:v>2023</x:v>
      </x:c>
      <x:c r="C159" s="38" t="n">
        <x:v>8</x:v>
      </x:c>
      <x:c r="D159" s="38" t="str">
        <x:v>Agost</x:v>
      </x:c>
      <x:c r="E159" s="38" t="str">
        <x:v>Es Migjorn Gran</x:v>
      </x:c>
      <x:c r="F159" s="43" t="n">
        <x:v>12794</x:v>
      </x:c>
      <x:c r="G159" s="43" t="n">
        <x:v>22650</x:v>
      </x:c>
      <x:c r="H159" s="43" t="n">
        <x:v>13076</x:v>
      </x:c>
      <x:c r="I159" s="43" t="n">
        <x:v>4960</x:v>
      </x:c>
      <x:c r="J159" s="43" t="n">
        <x:v>174060</x:v>
      </x:c>
      <x:c r="K159" s="43" t="n">
        <x:f>IF(COUNTA(F159:I159)=0,"",SUM(F159:I159))</x:f>
        <x:v>53480</x:v>
      </x:c>
      <x:c r="L159" s="43" t="n">
        <x:f>IF(COUNTA(F159:J159)=0,"",SUM(F159:J159))</x:f>
        <x:v>227540</x:v>
      </x:c>
      <x:c r="M159" s="51" t="n">
        <x:f>IF(L159="","",K159/L159)</x:f>
        <x:v>0.23503559813659136</x:v>
      </x:c>
      <x:c r="N159" s="43" t="n">
        <x:v>217581</x:v>
      </x:c>
      <x:c r="O159" s="49" t="n">
        <x:v>1.5769053067569698</x:v>
      </x:c>
      <x:c r="P159" s="38" t="str">
        <x:v>TRANSICIÓN</x:v>
      </x:c>
      <x:c r="Q159" s="38" t="n">
        <x:v>0</x:v>
      </x:c>
      <x:c r="R159" s="38" t="n">
        <x:v>1</x:v>
      </x:c>
      <x:c r="S159" s="38" t="n">
        <x:v>0</x:v>
      </x:c>
      <x:c r="T159" s="38" t="n">
        <x:v>0</x:v>
      </x:c>
      <x:c r="U159" s="38" t="n">
        <x:v>0</x:v>
      </x:c>
      <x:c r="V159" s="57" t="n">
        <x:v>0</x:v>
      </x:c>
      <x:c r="W159" s="38"/>
      <x:c r="X159" s="41" t="str">
        <x:v>https://cremenorca.org/documents/documents/13546doc1220240429024902.pdf</x:v>
      </x:c>
      <x:c r="Y159" s="39" t="str">
        <x:v>OBSERVADO</x:v>
      </x:c>
      <x:c r="Z159" s="38" t="n">
        <x:v>5</x:v>
      </x:c>
      <x:c r="AA159" s="39" t="str">
        <x:v>NO</x:v>
      </x:c>
      <x:c r="AB159" s="38" t="str">
        <x:v>07/08/2023 fue fecha anunciada de entrada. Se conserva como fecha operativa provisional hasta localizar confirmación posterior.</x:v>
      </x:c>
      <x:c r="AC159" s="41" t="str">
        <x:v>https://menorcaaldia.com/articulo/actualidad/el-consorcio-de-residuos-de-menorca-refuerza-la-recogida-puerta-a-puerta-en-los-comercios</x:v>
      </x:c>
    </x:row>
    <x:row r="160" ht="30" customHeight="1">
      <x:c r="A160" s="56" t="n">
        <x:v>45139</x:v>
      </x:c>
      <x:c r="B160" s="37" t="n">
        <x:v>2023</x:v>
      </x:c>
      <x:c r="C160" s="37" t="n">
        <x:v>8</x:v>
      </x:c>
      <x:c r="D160" s="37" t="str">
        <x:v>Agost</x:v>
      </x:c>
      <x:c r="E160" s="37" t="str">
        <x:v>Es Mercadal</x:v>
      </x:c>
      <x:c r="F160" s="44" t="n">
        <x:v>49015</x:v>
      </x:c>
      <x:c r="G160" s="44" t="n">
        <x:v>73400</x:v>
      </x:c>
      <x:c r="H160" s="44" t="n">
        <x:v>39350</x:v>
      </x:c>
      <x:c r="I160" s="44" t="n">
        <x:v>9900</x:v>
      </x:c>
      <x:c r="J160" s="44" t="n">
        <x:v>720700</x:v>
      </x:c>
      <x:c r="K160" s="44" t="n">
        <x:f>IF(COUNTA(F160:I160)=0,"",SUM(F160:I160))</x:f>
        <x:v>171665</x:v>
      </x:c>
      <x:c r="L160" s="44" t="n">
        <x:f>IF(COUNTA(F160:J160)=0,"",SUM(F160:J160))</x:f>
        <x:v>892365</x:v>
      </x:c>
      <x:c r="M160" s="52" t="n">
        <x:f>IF(L160="","",K160/L160)</x:f>
        <x:v>0.19237083480414405</x:v>
      </x:c>
      <x:c r="N160" s="44" t="n">
        <x:v>217581</x:v>
      </x:c>
      <x:c r="O160" s="50" t="n">
        <x:v>1.5769053067569698</x:v>
      </x:c>
      <x:c r="P160" s="37" t="str">
        <x:v>TRANSICIÓN</x:v>
      </x:c>
      <x:c r="Q160" s="37" t="n">
        <x:v>0</x:v>
      </x:c>
      <x:c r="R160" s="37" t="n">
        <x:v>1</x:v>
      </x:c>
      <x:c r="S160" s="37" t="n">
        <x:v>0</x:v>
      </x:c>
      <x:c r="T160" s="37" t="n">
        <x:v>0</x:v>
      </x:c>
      <x:c r="U160" s="37" t="n">
        <x:v>0</x:v>
      </x:c>
      <x:c r="V160" s="58" t="n">
        <x:v>0</x:v>
      </x:c>
      <x:c r="W160" s="37"/>
      <x:c r="X160" s="42" t="str">
        <x:v>https://cremenorca.org/documents/documents/13546doc1220240429024902.pdf</x:v>
      </x:c>
      <x:c r="Y160" s="40" t="str">
        <x:v>OBSERVADO</x:v>
      </x:c>
      <x:c r="Z160" s="37" t="n">
        <x:v>5</x:v>
      </x:c>
      <x:c r="AA160" s="40" t="str">
        <x:v>NO</x:v>
      </x:c>
      <x:c r="AB160" s="37" t="str">
        <x:v>Inicio efectivo 07/08/2023 confirmado retrospectivamente; agosto = transición.</x:v>
      </x:c>
      <x:c r="AC160" s="42" t="str">
        <x:v>https://www.menorca.info/menorca/local/2023/09/12/2010471/recogida-puerta-puerta-entra-mal-pie-mercadal-fornells.html</x:v>
      </x:c>
    </x:row>
    <x:row r="161" ht="30" customHeight="1">
      <x:c r="A161" s="55" t="n">
        <x:v>45139</x:v>
      </x:c>
      <x:c r="B161" s="38" t="n">
        <x:v>2023</x:v>
      </x:c>
      <x:c r="C161" s="38" t="n">
        <x:v>8</x:v>
      </x:c>
      <x:c r="D161" s="38" t="str">
        <x:v>Agost</x:v>
      </x:c>
      <x:c r="E161" s="38" t="str">
        <x:v>Alaior</x:v>
      </x:c>
      <x:c r="F161" s="43" t="n">
        <x:v>87067</x:v>
      </x:c>
      <x:c r="G161" s="43" t="n">
        <x:v>53898</x:v>
      </x:c>
      <x:c r="H161" s="43" t="n">
        <x:v>40346</x:v>
      </x:c>
      <x:c r="I161" s="43" t="n">
        <x:v>0</x:v>
      </x:c>
      <x:c r="J161" s="43" t="n">
        <x:v>653060</x:v>
      </x:c>
      <x:c r="K161" s="43" t="n">
        <x:f>IF(COUNTA(F161:I161)=0,"",SUM(F161:I161))</x:f>
        <x:v>181311</x:v>
      </x:c>
      <x:c r="L161" s="43" t="n">
        <x:f>IF(COUNTA(F161:J161)=0,"",SUM(F161:J161))</x:f>
        <x:v>834371</x:v>
      </x:c>
      <x:c r="M161" s="51" t="n">
        <x:f>IF(L161="","",K161/L161)</x:f>
        <x:v>0.21730261478407087</x:v>
      </x:c>
      <x:c r="N161" s="43" t="n">
        <x:v>217581</x:v>
      </x:c>
      <x:c r="O161" s="49" t="n">
        <x:v>1.5769053067569698</x:v>
      </x:c>
      <x:c r="P161" s="38" t="str">
        <x:v>TRANSICIÓN</x:v>
      </x:c>
      <x:c r="Q161" s="38" t="n">
        <x:v>0</x:v>
      </x:c>
      <x:c r="R161" s="38" t="n">
        <x:v>1</x:v>
      </x:c>
      <x:c r="S161" s="38" t="n">
        <x:v>0</x:v>
      </x:c>
      <x:c r="T161" s="38" t="n">
        <x:v>0</x:v>
      </x:c>
      <x:c r="U161" s="38" t="n">
        <x:v>0</x:v>
      </x:c>
      <x:c r="V161" s="57" t="n">
        <x:v>0</x:v>
      </x:c>
      <x:c r="W161" s="38"/>
      <x:c r="X161" s="41" t="str">
        <x:v>https://cremenorca.org/documents/documents/13546doc1220240429024902.pdf</x:v>
      </x:c>
      <x:c r="Y161" s="39" t="str">
        <x:v>OBSERVADO</x:v>
      </x:c>
      <x:c r="Z161" s="38" t="n">
        <x:v>5</x:v>
      </x:c>
      <x:c r="AA161" s="39" t="str">
        <x:v>NO</x:v>
      </x:c>
      <x:c r="AB161" s="38" t="str">
        <x:v>Inicio anunciado tras Sant Llorenç (fiestas terminan 14/08). Agosto = transición; septiembre = primer mes completo conservador.</x:v>
      </x:c>
      <x:c r="AC161" s="41" t="str">
        <x:v>https://menorcaaldia.com/articulo/actualidad/el-consorcio-de-residuos-de-menorca-refuerza-la-recogida-puerta-a-puerta-en-los-comercios</x:v>
      </x:c>
    </x:row>
    <x:row r="162" ht="30" customHeight="1">
      <x:c r="A162" s="56" t="n">
        <x:v>45139</x:v>
      </x:c>
      <x:c r="B162" s="37" t="n">
        <x:v>2023</x:v>
      </x:c>
      <x:c r="C162" s="37" t="n">
        <x:v>8</x:v>
      </x:c>
      <x:c r="D162" s="37" t="str">
        <x:v>Agost</x:v>
      </x:c>
      <x:c r="E162" s="37" t="str">
        <x:v>Maó</x:v>
      </x:c>
      <x:c r="F162" s="44" t="n">
        <x:v>181200</x:v>
      </x:c>
      <x:c r="G162" s="44" t="n">
        <x:v>104554</x:v>
      </x:c>
      <x:c r="H162" s="44" t="n">
        <x:v>90776</x:v>
      </x:c>
      <x:c r="I162" s="44" t="n">
        <x:v>320</x:v>
      </x:c>
      <x:c r="J162" s="44" t="n">
        <x:v>1251380</x:v>
      </x:c>
      <x:c r="K162" s="44" t="n">
        <x:f>IF(COUNTA(F162:I162)=0,"",SUM(F162:I162))</x:f>
        <x:v>376850</x:v>
      </x:c>
      <x:c r="L162" s="44" t="n">
        <x:f>IF(COUNTA(F162:J162)=0,"",SUM(F162:J162))</x:f>
        <x:v>1628230</x:v>
      </x:c>
      <x:c r="M162" s="52" t="n">
        <x:f>IF(L162="","",K162/L162)</x:f>
        <x:v>0.23144764560289394</x:v>
      </x:c>
      <x:c r="N162" s="44" t="n">
        <x:v>217581</x:v>
      </x:c>
      <x:c r="O162" s="50" t="n">
        <x:v>1.5769053067569698</x:v>
      </x:c>
      <x:c r="P162" s="37" t="str">
        <x:v>NO</x:v>
      </x:c>
      <x:c r="Q162" s="37" t="n">
        <x:v>0</x:v>
      </x:c>
      <x:c r="R162" s="37" t="n">
        <x:v>0</x:v>
      </x:c>
      <x:c r="S162" s="37" t="n">
        <x:v>0</x:v>
      </x:c>
      <x:c r="T162" s="37" t="n">
        <x:v>0</x:v>
      </x:c>
      <x:c r="U162" s="37" t="n">
        <x:v>0</x:v>
      </x:c>
      <x:c r="V162" s="58" t="n">
        <x:v>0</x:v>
      </x:c>
      <x:c r="W162" s="37" t="n">
        <x:v>-3</x:v>
      </x:c>
      <x:c r="X162" s="42" t="str">
        <x:v>https://cremenorca.org/documents/documents/13546doc1220240429024902.pdf</x:v>
      </x:c>
      <x:c r="Y162" s="40" t="str">
        <x:v>OBSERVADO</x:v>
      </x:c>
      <x:c r="Z162" s="37" t="n">
        <x:v>5</x:v>
      </x:c>
      <x:c r="AA162" s="40" t="str">
        <x:v>SÍ</x:v>
      </x:c>
      <x:c r="AB162" s="37" t="str">
        <x:v>PaP domiciliario+comercial; usar cobertura/fases y excluir meses de transición en especificación limpia.</x:v>
      </x:c>
      <x:c r="AC162" s="42" t="str">
        <x:v>https://www.residusmenorca.net/municipis/mao/</x:v>
      </x:c>
    </x:row>
    <x:row r="163" ht="30" customHeight="1">
      <x:c r="A163" s="55" t="n">
        <x:v>45139</x:v>
      </x:c>
      <x:c r="B163" s="38" t="n">
        <x:v>2023</x:v>
      </x:c>
      <x:c r="C163" s="38" t="n">
        <x:v>8</x:v>
      </x:c>
      <x:c r="D163" s="38" t="str">
        <x:v>Agost</x:v>
      </x:c>
      <x:c r="E163" s="38" t="str">
        <x:v>Es Castell</x:v>
      </x:c>
      <x:c r="F163" s="43" t="n">
        <x:v>18120</x:v>
      </x:c>
      <x:c r="G163" s="43" t="n">
        <x:v>33246</x:v>
      </x:c>
      <x:c r="H163" s="43" t="n">
        <x:v>12524</x:v>
      </x:c>
      <x:c r="I163" s="43" t="n">
        <x:v>0</x:v>
      </x:c>
      <x:c r="J163" s="43" t="n">
        <x:v>252200</x:v>
      </x:c>
      <x:c r="K163" s="43" t="n">
        <x:f>IF(COUNTA(F163:I163)=0,"",SUM(F163:I163))</x:f>
        <x:v>63890</x:v>
      </x:c>
      <x:c r="L163" s="43" t="n">
        <x:f>IF(COUNTA(F163:J163)=0,"",SUM(F163:J163))</x:f>
        <x:v>316090</x:v>
      </x:c>
      <x:c r="M163" s="51" t="n">
        <x:f>IF(L163="","",K163/L163)</x:f>
        <x:v>0.20212597677876554</x:v>
      </x:c>
      <x:c r="N163" s="43" t="n">
        <x:v>217581</x:v>
      </x:c>
      <x:c r="O163" s="49" t="n">
        <x:v>1.5769053067569698</x:v>
      </x:c>
      <x:c r="P163" s="38" t="str">
        <x:v>NO</x:v>
      </x:c>
      <x:c r="Q163" s="38" t="n">
        <x:v>0</x:v>
      </x:c>
      <x:c r="R163" s="38" t="n">
        <x:v>0</x:v>
      </x:c>
      <x:c r="S163" s="38" t="n">
        <x:v>0</x:v>
      </x:c>
      <x:c r="T163" s="38" t="n">
        <x:v>0</x:v>
      </x:c>
      <x:c r="U163" s="38" t="n">
        <x:v>0</x:v>
      </x:c>
      <x:c r="V163" s="57" t="n">
        <x:v>0</x:v>
      </x:c>
      <x:c r="W163" s="38" t="n">
        <x:v>-4</x:v>
      </x:c>
      <x:c r="X163" s="41" t="str">
        <x:v>https://cremenorca.org/documents/documents/13546doc1220240429024902.pdf</x:v>
      </x:c>
      <x:c r="Y163" s="39" t="str">
        <x:v>OBSERVADO</x:v>
      </x:c>
      <x:c r="Z163" s="38" t="n">
        <x:v>5</x:v>
      </x:c>
      <x:c r="AA163" s="39" t="str">
        <x:v>SÍ</x:v>
      </x:c>
      <x:c r="AB163" s="38" t="str">
        <x:v>PaP domiciliario+comercial; usar cobertura/fases y excluir meses de transición en especificación limpia.</x:v>
      </x:c>
      <x:c r="AC163" s="41" t="str">
        <x:v>https://www.cremenorca.org/documents/documents/13808doc1220241204122124.pdf</x:v>
      </x:c>
    </x:row>
    <x:row r="164" ht="30" customHeight="1">
      <x:c r="A164" s="56" t="n">
        <x:v>45139</x:v>
      </x:c>
      <x:c r="B164" s="37" t="n">
        <x:v>2023</x:v>
      </x:c>
      <x:c r="C164" s="37" t="n">
        <x:v>8</x:v>
      </x:c>
      <x:c r="D164" s="37" t="str">
        <x:v>Agost</x:v>
      </x:c>
      <x:c r="E164" s="37" t="str">
        <x:v>Sant Lluís</x:v>
      </x:c>
      <x:c r="F164" s="44" t="n">
        <x:v>55939</x:v>
      </x:c>
      <x:c r="G164" s="44" t="n">
        <x:v>67672</x:v>
      </x:c>
      <x:c r="H164" s="44" t="n">
        <x:v>35082</x:v>
      </x:c>
      <x:c r="I164" s="44" t="n">
        <x:v>22000</x:v>
      </x:c>
      <x:c r="J164" s="44" t="n">
        <x:v>621400</x:v>
      </x:c>
      <x:c r="K164" s="44" t="n">
        <x:f>IF(COUNTA(F164:I164)=0,"",SUM(F164:I164))</x:f>
        <x:v>180693</x:v>
      </x:c>
      <x:c r="L164" s="44" t="n">
        <x:f>IF(COUNTA(F164:J164)=0,"",SUM(F164:J164))</x:f>
        <x:v>802093</x:v>
      </x:c>
      <x:c r="M164" s="52" t="n">
        <x:f>IF(L164="","",K164/L164)</x:f>
        <x:v>0.2252768693904572</x:v>
      </x:c>
      <x:c r="N164" s="44" t="n">
        <x:v>217581</x:v>
      </x:c>
      <x:c r="O164" s="50" t="n">
        <x:v>1.5769053067569698</x:v>
      </x:c>
      <x:c r="P164" s="37" t="str">
        <x:v>SÍ</x:v>
      </x:c>
      <x:c r="Q164" s="37" t="n">
        <x:v>1</x:v>
      </x:c>
      <x:c r="R164" s="37" t="n">
        <x:v>0</x:v>
      </x:c>
      <x:c r="S164" s="37" t="n">
        <x:v>0</x:v>
      </x:c>
      <x:c r="T164" s="37" t="n">
        <x:v>0</x:v>
      </x:c>
      <x:c r="U164" s="37" t="n">
        <x:v>0</x:v>
      </x:c>
      <x:c r="V164" s="58" t="n">
        <x:v>0</x:v>
      </x:c>
      <x:c r="W164" s="37"/>
      <x:c r="X164" s="42" t="str">
        <x:v>https://cremenorca.org/documents/documents/13546doc1220240429024902.pdf</x:v>
      </x:c>
      <x:c r="Y164" s="40" t="str">
        <x:v>OBSERVADO</x:v>
      </x:c>
      <x:c r="Z164" s="37" t="n">
        <x:v>5</x:v>
      </x:c>
      <x:c r="AA164" s="40" t="str">
        <x:v>SÍ</x:v>
      </x:c>
      <x:c r="AB164" s="37" t="str">
        <x:v>Operativo durante junio; día exacto no verificado. Junio = transición conservadora; julio = primer mes completo.</x:v>
      </x:c>
      <x:c r="AC164" s="42" t="str">
        <x:v>https://menorcaaldia.com/articulo/actualidad/el-consorcio-de-residuos-de-menorca-refuerza-la-recogida-puerta-a-puerta-en-los-comercios</x:v>
      </x:c>
    </x:row>
    <x:row r="165" ht="30" customHeight="1">
      <x:c r="A165" s="55" t="n">
        <x:v>45170</x:v>
      </x:c>
      <x:c r="B165" s="38" t="n">
        <x:v>2023</x:v>
      </x:c>
      <x:c r="C165" s="38" t="n">
        <x:v>9</x:v>
      </x:c>
      <x:c r="D165" s="38" t="str">
        <x:v>Setembre</x:v>
      </x:c>
      <x:c r="E165" s="38" t="str">
        <x:v>Ciutadella</x:v>
      </x:c>
      <x:c r="F165" s="43" t="n">
        <x:v>158646</x:v>
      </x:c>
      <x:c r="G165" s="43" t="n">
        <x:v>150240</x:v>
      </x:c>
      <x:c r="H165" s="43" t="n">
        <x:v>99887</x:v>
      </x:c>
      <x:c r="I165" s="43" t="n">
        <x:v>121180</x:v>
      </x:c>
      <x:c r="J165" s="43" t="n">
        <x:v>1665220</x:v>
      </x:c>
      <x:c r="K165" s="43" t="n">
        <x:f>IF(COUNTA(F165:I165)=0,"",SUM(F165:I165))</x:f>
        <x:v>529953</x:v>
      </x:c>
      <x:c r="L165" s="43" t="n">
        <x:f>IF(COUNTA(F165:J165)=0,"",SUM(F165:J165))</x:f>
        <x:v>2195173</x:v>
      </x:c>
      <x:c r="M165" s="51" t="n">
        <x:f>IF(L165="","",K165/L165)</x:f>
        <x:v>0.24141741903713285</x:v>
      </x:c>
      <x:c r="N165" s="43" t="n">
        <x:v>168660</x:v>
      </x:c>
      <x:c r="O165" s="49" t="n">
        <x:v>1.2223532801008843</x:v>
      </x:c>
      <x:c r="P165" s="38" t="str">
        <x:v>SÍ</x:v>
      </x:c>
      <x:c r="Q165" s="38" t="n">
        <x:v>1</x:v>
      </x:c>
      <x:c r="R165" s="38" t="n">
        <x:v>0</x:v>
      </x:c>
      <x:c r="S165" s="38" t="n">
        <x:v>0</x:v>
      </x:c>
      <x:c r="T165" s="38" t="n">
        <x:v>0</x:v>
      </x:c>
      <x:c r="U165" s="38" t="n">
        <x:v>0</x:v>
      </x:c>
      <x:c r="V165" s="57" t="n">
        <x:v>0</x:v>
      </x:c>
      <x:c r="W165" s="38"/>
      <x:c r="X165" s="41" t="str">
        <x:v>https://cremenorca.org/documents/documents/13546doc1220240429024902.pdf</x:v>
      </x:c>
      <x:c r="Y165" s="39" t="str">
        <x:v>OBSERVADO</x:v>
      </x:c>
      <x:c r="Z165" s="38" t="n">
        <x:v>5</x:v>
      </x:c>
      <x:c r="AA165" s="39" t="str">
        <x:v>SÍ</x:v>
      </x:c>
      <x:c r="AB165" s="38" t="str">
        <x:v>Inicio 01/06/2023 reportado explícitamente; junio se considera primer mes tratado.</x:v>
      </x:c>
      <x:c r="AC165" s="41" t="str">
        <x:v>https://www.menorca.info/menorca/local/2023/07/12/1974711/comerciantes-ciutadella-estallan-contra-puerta-puerta-hay-basura-todas-horas.html</x:v>
      </x:c>
    </x:row>
    <x:row r="166" ht="30" customHeight="1">
      <x:c r="A166" s="56" t="n">
        <x:v>45170</x:v>
      </x:c>
      <x:c r="B166" s="37" t="n">
        <x:v>2023</x:v>
      </x:c>
      <x:c r="C166" s="37" t="n">
        <x:v>9</x:v>
      </x:c>
      <x:c r="D166" s="37" t="str">
        <x:v>Setembre</x:v>
      </x:c>
      <x:c r="E166" s="37" t="str">
        <x:v>Ferreries</x:v>
      </x:c>
      <x:c r="F166" s="44" t="n">
        <x:v>17047</x:v>
      </x:c>
      <x:c r="G166" s="44" t="n">
        <x:v>14921</x:v>
      </x:c>
      <x:c r="H166" s="44" t="n">
        <x:v>13902</x:v>
      </x:c>
      <x:c r="I166" s="44" t="n">
        <x:v>23600</x:v>
      </x:c>
      <x:c r="J166" s="44" t="n">
        <x:v>142120</x:v>
      </x:c>
      <x:c r="K166" s="44" t="n">
        <x:f>IF(COUNTA(F166:I166)=0,"",SUM(F166:I166))</x:f>
        <x:v>69470</x:v>
      </x:c>
      <x:c r="L166" s="44" t="n">
        <x:f>IF(COUNTA(F166:J166)=0,"",SUM(F166:J166))</x:f>
        <x:v>211590</x:v>
      </x:c>
      <x:c r="M166" s="52" t="n">
        <x:f>IF(L166="","",K166/L166)</x:f>
        <x:v>0.3283236447847252</x:v>
      </x:c>
      <x:c r="N166" s="44" t="n">
        <x:v>168660</x:v>
      </x:c>
      <x:c r="O166" s="50" t="n">
        <x:v>1.2223532801008843</x:v>
      </x:c>
      <x:c r="P166" s="37" t="str">
        <x:v>SÍ</x:v>
      </x:c>
      <x:c r="Q166" s="37" t="n">
        <x:v>1</x:v>
      </x:c>
      <x:c r="R166" s="37" t="n">
        <x:v>0</x:v>
      </x:c>
      <x:c r="S166" s="37" t="n">
        <x:v>0</x:v>
      </x:c>
      <x:c r="T166" s="37" t="n">
        <x:v>0</x:v>
      </x:c>
      <x:c r="U166" s="37" t="n">
        <x:v>0</x:v>
      </x:c>
      <x:c r="V166" s="58" t="n">
        <x:v>0</x:v>
      </x:c>
      <x:c r="W166" s="37"/>
      <x:c r="X166" s="42" t="str">
        <x:v>https://cremenorca.org/documents/documents/13546doc1220240429024902.pdf</x:v>
      </x:c>
      <x:c r="Y166" s="40" t="str">
        <x:v>OBSERVADO</x:v>
      </x:c>
      <x:c r="Z166" s="37" t="n">
        <x:v>5</x:v>
      </x:c>
      <x:c r="AA166" s="40" t="str">
        <x:v>SÍ</x:v>
      </x:c>
      <x:c r="AB166" s="37" t="str">
        <x:v>Inicio efectivo 15/05/2023 confirmado al día siguiente; primer mes completo: junio.</x:v>
      </x:c>
      <x:c r="AC166" s="42" t="str">
        <x:v>https://www.menorca.info/menorca/local/2023/05/16/1937517/recogida-residuos-puerta-puerta-empieza-solo-negocios-ferreries-dudas.html</x:v>
      </x:c>
    </x:row>
    <x:row r="167" ht="30" customHeight="1">
      <x:c r="A167" s="55" t="n">
        <x:v>45170</x:v>
      </x:c>
      <x:c r="B167" s="38" t="n">
        <x:v>2023</x:v>
      </x:c>
      <x:c r="C167" s="38" t="n">
        <x:v>9</x:v>
      </x:c>
      <x:c r="D167" s="38" t="str">
        <x:v>Setembre</x:v>
      </x:c>
      <x:c r="E167" s="38" t="str">
        <x:v>Es Migjorn Gran</x:v>
      </x:c>
      <x:c r="F167" s="43" t="n">
        <x:v>12049</x:v>
      </x:c>
      <x:c r="G167" s="43" t="n">
        <x:v>16619</x:v>
      </x:c>
      <x:c r="H167" s="43" t="n">
        <x:v>11760</x:v>
      </x:c>
      <x:c r="I167" s="43" t="n">
        <x:v>14840</x:v>
      </x:c>
      <x:c r="J167" s="43" t="n">
        <x:v>109960</x:v>
      </x:c>
      <x:c r="K167" s="43" t="n">
        <x:f>IF(COUNTA(F167:I167)=0,"",SUM(F167:I167))</x:f>
        <x:v>55268</x:v>
      </x:c>
      <x:c r="L167" s="43" t="n">
        <x:f>IF(COUNTA(F167:J167)=0,"",SUM(F167:J167))</x:f>
        <x:v>165228</x:v>
      </x:c>
      <x:c r="M167" s="51" t="n">
        <x:f>IF(L167="","",K167/L167)</x:f>
        <x:v>0.33449536398189167</x:v>
      </x:c>
      <x:c r="N167" s="43" t="n">
        <x:v>168660</x:v>
      </x:c>
      <x:c r="O167" s="49" t="n">
        <x:v>1.2223532801008843</x:v>
      </x:c>
      <x:c r="P167" s="38" t="str">
        <x:v>SÍ</x:v>
      </x:c>
      <x:c r="Q167" s="38" t="n">
        <x:v>1</x:v>
      </x:c>
      <x:c r="R167" s="38" t="n">
        <x:v>0</x:v>
      </x:c>
      <x:c r="S167" s="38" t="n">
        <x:v>0</x:v>
      </x:c>
      <x:c r="T167" s="38" t="n">
        <x:v>0</x:v>
      </x:c>
      <x:c r="U167" s="38" t="n">
        <x:v>0</x:v>
      </x:c>
      <x:c r="V167" s="57" t="n">
        <x:v>0</x:v>
      </x:c>
      <x:c r="W167" s="38"/>
      <x:c r="X167" s="41" t="str">
        <x:v>https://cremenorca.org/documents/documents/13546doc1220240429024902.pdf</x:v>
      </x:c>
      <x:c r="Y167" s="39" t="str">
        <x:v>OBSERVADO</x:v>
      </x:c>
      <x:c r="Z167" s="38" t="n">
        <x:v>5</x:v>
      </x:c>
      <x:c r="AA167" s="39" t="str">
        <x:v>SÍ</x:v>
      </x:c>
      <x:c r="AB167" s="38" t="str">
        <x:v>07/08/2023 fue fecha anunciada de entrada. Se conserva como fecha operativa provisional hasta localizar confirmación posterior.</x:v>
      </x:c>
      <x:c r="AC167" s="41" t="str">
        <x:v>https://menorcaaldia.com/articulo/actualidad/el-consorcio-de-residuos-de-menorca-refuerza-la-recogida-puerta-a-puerta-en-los-comercios</x:v>
      </x:c>
    </x:row>
    <x:row r="168" ht="30" customHeight="1">
      <x:c r="A168" s="56" t="n">
        <x:v>45170</x:v>
      </x:c>
      <x:c r="B168" s="37" t="n">
        <x:v>2023</x:v>
      </x:c>
      <x:c r="C168" s="37" t="n">
        <x:v>9</x:v>
      </x:c>
      <x:c r="D168" s="37" t="str">
        <x:v>Setembre</x:v>
      </x:c>
      <x:c r="E168" s="37" t="str">
        <x:v>Es Mercadal</x:v>
      </x:c>
      <x:c r="F168" s="44" t="n">
        <x:v>46134</x:v>
      </x:c>
      <x:c r="G168" s="44" t="n">
        <x:v>66160</x:v>
      </x:c>
      <x:c r="H168" s="44" t="n">
        <x:v>25245</x:v>
      </x:c>
      <x:c r="I168" s="44" t="n">
        <x:v>28200</x:v>
      </x:c>
      <x:c r="J168" s="44" t="n">
        <x:v>452180</x:v>
      </x:c>
      <x:c r="K168" s="44" t="n">
        <x:f>IF(COUNTA(F168:I168)=0,"",SUM(F168:I168))</x:f>
        <x:v>165739</x:v>
      </x:c>
      <x:c r="L168" s="44" t="n">
        <x:f>IF(COUNTA(F168:J168)=0,"",SUM(F168:J168))</x:f>
        <x:v>617919</x:v>
      </x:c>
      <x:c r="M168" s="52" t="n">
        <x:f>IF(L168="","",K168/L168)</x:f>
        <x:v>0.26822123935337805</x:v>
      </x:c>
      <x:c r="N168" s="44" t="n">
        <x:v>168660</x:v>
      </x:c>
      <x:c r="O168" s="50" t="n">
        <x:v>1.2223532801008843</x:v>
      </x:c>
      <x:c r="P168" s="37" t="str">
        <x:v>SÍ</x:v>
      </x:c>
      <x:c r="Q168" s="37" t="n">
        <x:v>1</x:v>
      </x:c>
      <x:c r="R168" s="37" t="n">
        <x:v>0</x:v>
      </x:c>
      <x:c r="S168" s="37" t="n">
        <x:v>0</x:v>
      </x:c>
      <x:c r="T168" s="37" t="n">
        <x:v>0</x:v>
      </x:c>
      <x:c r="U168" s="37" t="n">
        <x:v>0</x:v>
      </x:c>
      <x:c r="V168" s="58" t="n">
        <x:v>0</x:v>
      </x:c>
      <x:c r="W168" s="37"/>
      <x:c r="X168" s="42" t="str">
        <x:v>https://cremenorca.org/documents/documents/13546doc1220240429024902.pdf</x:v>
      </x:c>
      <x:c r="Y168" s="40" t="str">
        <x:v>OBSERVADO</x:v>
      </x:c>
      <x:c r="Z168" s="37" t="n">
        <x:v>5</x:v>
      </x:c>
      <x:c r="AA168" s="40" t="str">
        <x:v>SÍ</x:v>
      </x:c>
      <x:c r="AB168" s="37" t="str">
        <x:v>Inicio efectivo 07/08/2023 confirmado retrospectivamente; agosto = transición.</x:v>
      </x:c>
      <x:c r="AC168" s="42" t="str">
        <x:v>https://www.menorca.info/menorca/local/2023/09/12/2010471/recogida-puerta-puerta-entra-mal-pie-mercadal-fornells.html</x:v>
      </x:c>
    </x:row>
    <x:row r="169" ht="30" customHeight="1">
      <x:c r="A169" s="55" t="n">
        <x:v>45170</x:v>
      </x:c>
      <x:c r="B169" s="38" t="n">
        <x:v>2023</x:v>
      </x:c>
      <x:c r="C169" s="38" t="n">
        <x:v>9</x:v>
      </x:c>
      <x:c r="D169" s="38" t="str">
        <x:v>Setembre</x:v>
      </x:c>
      <x:c r="E169" s="38" t="str">
        <x:v>Alaior</x:v>
      </x:c>
      <x:c r="F169" s="43" t="n">
        <x:v>63424</x:v>
      </x:c>
      <x:c r="G169" s="43" t="n">
        <x:v>39770</x:v>
      </x:c>
      <x:c r="H169" s="43" t="n">
        <x:v>32946</x:v>
      </x:c>
      <x:c r="I169" s="43" t="n">
        <x:v>20940</x:v>
      </x:c>
      <x:c r="J169" s="43" t="n">
        <x:v>510680</x:v>
      </x:c>
      <x:c r="K169" s="43" t="n">
        <x:f>IF(COUNTA(F169:I169)=0,"",SUM(F169:I169))</x:f>
        <x:v>157080</x:v>
      </x:c>
      <x:c r="L169" s="43" t="n">
        <x:f>IF(COUNTA(F169:J169)=0,"",SUM(F169:J169))</x:f>
        <x:v>667760</x:v>
      </x:c>
      <x:c r="M169" s="51" t="n">
        <x:f>IF(L169="","",K169/L169)</x:f>
        <x:v>0.23523421588594703</x:v>
      </x:c>
      <x:c r="N169" s="43" t="n">
        <x:v>168660</x:v>
      </x:c>
      <x:c r="O169" s="49" t="n">
        <x:v>1.2223532801008843</x:v>
      </x:c>
      <x:c r="P169" s="38" t="str">
        <x:v>SÍ</x:v>
      </x:c>
      <x:c r="Q169" s="38" t="n">
        <x:v>1</x:v>
      </x:c>
      <x:c r="R169" s="38" t="n">
        <x:v>0</x:v>
      </x:c>
      <x:c r="S169" s="38" t="n">
        <x:v>0</x:v>
      </x:c>
      <x:c r="T169" s="38" t="n">
        <x:v>0</x:v>
      </x:c>
      <x:c r="U169" s="38" t="n">
        <x:v>0</x:v>
      </x:c>
      <x:c r="V169" s="57" t="n">
        <x:v>0</x:v>
      </x:c>
      <x:c r="W169" s="38"/>
      <x:c r="X169" s="41" t="str">
        <x:v>https://cremenorca.org/documents/documents/13546doc1220240429024902.pdf</x:v>
      </x:c>
      <x:c r="Y169" s="39" t="str">
        <x:v>OBSERVADO</x:v>
      </x:c>
      <x:c r="Z169" s="38" t="n">
        <x:v>5</x:v>
      </x:c>
      <x:c r="AA169" s="39" t="str">
        <x:v>SÍ</x:v>
      </x:c>
      <x:c r="AB169" s="38" t="str">
        <x:v>Inicio anunciado tras Sant Llorenç (fiestas terminan 14/08). Agosto = transición; septiembre = primer mes completo conservador.</x:v>
      </x:c>
      <x:c r="AC169" s="41" t="str">
        <x:v>https://menorcaaldia.com/articulo/actualidad/el-consorcio-de-residuos-de-menorca-refuerza-la-recogida-puerta-a-puerta-en-los-comercios</x:v>
      </x:c>
    </x:row>
    <x:row r="170" ht="30" customHeight="1">
      <x:c r="A170" s="56" t="n">
        <x:v>45170</x:v>
      </x:c>
      <x:c r="B170" s="37" t="n">
        <x:v>2023</x:v>
      </x:c>
      <x:c r="C170" s="37" t="n">
        <x:v>9</x:v>
      </x:c>
      <x:c r="D170" s="37" t="str">
        <x:v>Setembre</x:v>
      </x:c>
      <x:c r="E170" s="37" t="str">
        <x:v>Maó</x:v>
      </x:c>
      <x:c r="F170" s="44" t="n">
        <x:v>160487</x:v>
      </x:c>
      <x:c r="G170" s="44" t="n">
        <x:v>86714</x:v>
      </x:c>
      <x:c r="H170" s="44" t="n">
        <x:v>77638</x:v>
      </x:c>
      <x:c r="I170" s="44" t="n">
        <x:v>260</x:v>
      </x:c>
      <x:c r="J170" s="44" t="n">
        <x:v>1077060</x:v>
      </x:c>
      <x:c r="K170" s="44" t="n">
        <x:f>IF(COUNTA(F170:I170)=0,"",SUM(F170:I170))</x:f>
        <x:v>325099</x:v>
      </x:c>
      <x:c r="L170" s="44" t="n">
        <x:f>IF(COUNTA(F170:J170)=0,"",SUM(F170:J170))</x:f>
        <x:v>1402159</x:v>
      </x:c>
      <x:c r="M170" s="52" t="n">
        <x:f>IF(L170="","",K170/L170)</x:f>
        <x:v>0.2318560163291039</x:v>
      </x:c>
      <x:c r="N170" s="44" t="n">
        <x:v>168660</x:v>
      </x:c>
      <x:c r="O170" s="50" t="n">
        <x:v>1.2223532801008843</x:v>
      </x:c>
      <x:c r="P170" s="37" t="str">
        <x:v>NO</x:v>
      </x:c>
      <x:c r="Q170" s="37" t="n">
        <x:v>0</x:v>
      </x:c>
      <x:c r="R170" s="37" t="n">
        <x:v>0</x:v>
      </x:c>
      <x:c r="S170" s="37" t="n">
        <x:v>0</x:v>
      </x:c>
      <x:c r="T170" s="37" t="n">
        <x:v>0</x:v>
      </x:c>
      <x:c r="U170" s="37" t="n">
        <x:v>0</x:v>
      </x:c>
      <x:c r="V170" s="58" t="n">
        <x:v>0</x:v>
      </x:c>
      <x:c r="W170" s="37" t="n">
        <x:v>-2</x:v>
      </x:c>
      <x:c r="X170" s="42" t="str">
        <x:v>https://cremenorca.org/documents/documents/13546doc1220240429024902.pdf</x:v>
      </x:c>
      <x:c r="Y170" s="40" t="str">
        <x:v>OBSERVADO</x:v>
      </x:c>
      <x:c r="Z170" s="37" t="n">
        <x:v>5</x:v>
      </x:c>
      <x:c r="AA170" s="40" t="str">
        <x:v>SÍ</x:v>
      </x:c>
      <x:c r="AB170" s="37" t="str">
        <x:v>PaP domiciliario+comercial; usar cobertura/fases y excluir meses de transición en especificación limpia.</x:v>
      </x:c>
      <x:c r="AC170" s="42" t="str">
        <x:v>https://www.residusmenorca.net/municipis/mao/</x:v>
      </x:c>
    </x:row>
    <x:row r="171" ht="30" customHeight="1">
      <x:c r="A171" s="55" t="n">
        <x:v>45170</x:v>
      </x:c>
      <x:c r="B171" s="38" t="n">
        <x:v>2023</x:v>
      </x:c>
      <x:c r="C171" s="38" t="n">
        <x:v>9</x:v>
      </x:c>
      <x:c r="D171" s="38" t="str">
        <x:v>Setembre</x:v>
      </x:c>
      <x:c r="E171" s="38" t="str">
        <x:v>Es Castell</x:v>
      </x:c>
      <x:c r="F171" s="43" t="n">
        <x:v>15433</x:v>
      </x:c>
      <x:c r="G171" s="43" t="n">
        <x:v>25466</x:v>
      </x:c>
      <x:c r="H171" s="43" t="n">
        <x:v>11642</x:v>
      </x:c>
      <x:c r="I171" s="43" t="n">
        <x:v>0</x:v>
      </x:c>
      <x:c r="J171" s="43" t="n">
        <x:v>200860</x:v>
      </x:c>
      <x:c r="K171" s="43" t="n">
        <x:f>IF(COUNTA(F171:I171)=0,"",SUM(F171:I171))</x:f>
        <x:v>52541</x:v>
      </x:c>
      <x:c r="L171" s="43" t="n">
        <x:f>IF(COUNTA(F171:J171)=0,"",SUM(F171:J171))</x:f>
        <x:v>253401</x:v>
      </x:c>
      <x:c r="M171" s="51" t="n">
        <x:f>IF(L171="","",K171/L171)</x:f>
        <x:v>0.20734330172335547</x:v>
      </x:c>
      <x:c r="N171" s="43" t="n">
        <x:v>168660</x:v>
      </x:c>
      <x:c r="O171" s="49" t="n">
        <x:v>1.2223532801008843</x:v>
      </x:c>
      <x:c r="P171" s="38" t="str">
        <x:v>NO</x:v>
      </x:c>
      <x:c r="Q171" s="38" t="n">
        <x:v>0</x:v>
      </x:c>
      <x:c r="R171" s="38" t="n">
        <x:v>0</x:v>
      </x:c>
      <x:c r="S171" s="38" t="n">
        <x:v>0</x:v>
      </x:c>
      <x:c r="T171" s="38" t="n">
        <x:v>0</x:v>
      </x:c>
      <x:c r="U171" s="38" t="n">
        <x:v>0</x:v>
      </x:c>
      <x:c r="V171" s="57" t="n">
        <x:v>0</x:v>
      </x:c>
      <x:c r="W171" s="38" t="n">
        <x:v>-3</x:v>
      </x:c>
      <x:c r="X171" s="41" t="str">
        <x:v>https://cremenorca.org/documents/documents/13546doc1220240429024902.pdf</x:v>
      </x:c>
      <x:c r="Y171" s="39" t="str">
        <x:v>OBSERVADO</x:v>
      </x:c>
      <x:c r="Z171" s="38" t="n">
        <x:v>5</x:v>
      </x:c>
      <x:c r="AA171" s="39" t="str">
        <x:v>SÍ</x:v>
      </x:c>
      <x:c r="AB171" s="38" t="str">
        <x:v>PaP domiciliario+comercial; usar cobertura/fases y excluir meses de transición en especificación limpia.</x:v>
      </x:c>
      <x:c r="AC171" s="41" t="str">
        <x:v>https://www.cremenorca.org/documents/documents/13808doc1220241204122124.pdf</x:v>
      </x:c>
    </x:row>
    <x:row r="172" ht="30" customHeight="1">
      <x:c r="A172" s="56" t="n">
        <x:v>45170</x:v>
      </x:c>
      <x:c r="B172" s="37" t="n">
        <x:v>2023</x:v>
      </x:c>
      <x:c r="C172" s="37" t="n">
        <x:v>9</x:v>
      </x:c>
      <x:c r="D172" s="37" t="str">
        <x:v>Setembre</x:v>
      </x:c>
      <x:c r="E172" s="37" t="str">
        <x:v>Sant Lluís</x:v>
      </x:c>
      <x:c r="F172" s="44" t="n">
        <x:v>37780</x:v>
      </x:c>
      <x:c r="G172" s="44" t="n">
        <x:v>62950</x:v>
      </x:c>
      <x:c r="H172" s="44" t="n">
        <x:v>29720</x:v>
      </x:c>
      <x:c r="I172" s="44" t="n">
        <x:v>28540</x:v>
      </x:c>
      <x:c r="J172" s="44" t="n">
        <x:v>465540</x:v>
      </x:c>
      <x:c r="K172" s="44" t="n">
        <x:f>IF(COUNTA(F172:I172)=0,"",SUM(F172:I172))</x:f>
        <x:v>158990</x:v>
      </x:c>
      <x:c r="L172" s="44" t="n">
        <x:f>IF(COUNTA(F172:J172)=0,"",SUM(F172:J172))</x:f>
        <x:v>624530</x:v>
      </x:c>
      <x:c r="M172" s="52" t="n">
        <x:f>IF(L172="","",K172/L172)</x:f>
        <x:v>0.25457544073143</x:v>
      </x:c>
      <x:c r="N172" s="44" t="n">
        <x:v>168660</x:v>
      </x:c>
      <x:c r="O172" s="50" t="n">
        <x:v>1.2223532801008843</x:v>
      </x:c>
      <x:c r="P172" s="37" t="str">
        <x:v>SÍ</x:v>
      </x:c>
      <x:c r="Q172" s="37" t="n">
        <x:v>1</x:v>
      </x:c>
      <x:c r="R172" s="37" t="n">
        <x:v>0</x:v>
      </x:c>
      <x:c r="S172" s="37" t="n">
        <x:v>0</x:v>
      </x:c>
      <x:c r="T172" s="37" t="n">
        <x:v>0</x:v>
      </x:c>
      <x:c r="U172" s="37" t="n">
        <x:v>0</x:v>
      </x:c>
      <x:c r="V172" s="58" t="n">
        <x:v>0</x:v>
      </x:c>
      <x:c r="W172" s="37"/>
      <x:c r="X172" s="42" t="str">
        <x:v>https://cremenorca.org/documents/documents/13546doc1220240429024902.pdf</x:v>
      </x:c>
      <x:c r="Y172" s="40" t="str">
        <x:v>OBSERVADO</x:v>
      </x:c>
      <x:c r="Z172" s="37" t="n">
        <x:v>5</x:v>
      </x:c>
      <x:c r="AA172" s="40" t="str">
        <x:v>SÍ</x:v>
      </x:c>
      <x:c r="AB172" s="37" t="str">
        <x:v>Operativo durante junio; día exacto no verificado. Junio = transición conservadora; julio = primer mes completo.</x:v>
      </x:c>
      <x:c r="AC172" s="42" t="str">
        <x:v>https://menorcaaldia.com/articulo/actualidad/el-consorcio-de-residuos-de-menorca-refuerza-la-recogida-puerta-a-puerta-en-los-comercios</x:v>
      </x:c>
    </x:row>
    <x:row r="173" ht="30" customHeight="1">
      <x:c r="A173" s="55" t="n">
        <x:v>45200</x:v>
      </x:c>
      <x:c r="B173" s="38" t="n">
        <x:v>2023</x:v>
      </x:c>
      <x:c r="C173" s="38" t="n">
        <x:v>10</x:v>
      </x:c>
      <x:c r="D173" s="38" t="str">
        <x:v>Octubre</x:v>
      </x:c>
      <x:c r="E173" s="38" t="str">
        <x:v>Ciutadella</x:v>
      </x:c>
      <x:c r="F173" s="43" t="n">
        <x:v>128029</x:v>
      </x:c>
      <x:c r="G173" s="43" t="n">
        <x:v>103311</x:v>
      </x:c>
      <x:c r="H173" s="43" t="n">
        <x:v>79650</x:v>
      </x:c>
      <x:c r="I173" s="43" t="n">
        <x:v>79800</x:v>
      </x:c>
      <x:c r="J173" s="43" t="n">
        <x:v>1329290</x:v>
      </x:c>
      <x:c r="K173" s="43" t="n">
        <x:f>IF(COUNTA(F173:I173)=0,"",SUM(F173:I173))</x:f>
        <x:v>390790</x:v>
      </x:c>
      <x:c r="L173" s="43" t="n">
        <x:f>IF(COUNTA(F173:J173)=0,"",SUM(F173:J173))</x:f>
        <x:v>1720080</x:v>
      </x:c>
      <x:c r="M173" s="51" t="n">
        <x:f>IF(L173="","",K173/L173)</x:f>
        <x:v>0.2271929212594763</x:v>
      </x:c>
      <x:c r="N173" s="43" t="n">
        <x:v>133008</x:v>
      </x:c>
      <x:c r="O173" s="49" t="n">
        <x:v>0.9639675387149201</x:v>
      </x:c>
      <x:c r="P173" s="38" t="str">
        <x:v>SÍ</x:v>
      </x:c>
      <x:c r="Q173" s="38" t="n">
        <x:v>1</x:v>
      </x:c>
      <x:c r="R173" s="38" t="n">
        <x:v>0</x:v>
      </x:c>
      <x:c r="S173" s="38" t="n">
        <x:v>0</x:v>
      </x:c>
      <x:c r="T173" s="38" t="n">
        <x:v>0</x:v>
      </x:c>
      <x:c r="U173" s="38" t="n">
        <x:v>0</x:v>
      </x:c>
      <x:c r="V173" s="57" t="n">
        <x:v>0</x:v>
      </x:c>
      <x:c r="W173" s="38"/>
      <x:c r="X173" s="41" t="str">
        <x:v>https://cremenorca.org/documents/documents/13546doc1220240429024902.pdf</x:v>
      </x:c>
      <x:c r="Y173" s="39" t="str">
        <x:v>OBSERVADO</x:v>
      </x:c>
      <x:c r="Z173" s="38" t="n">
        <x:v>5</x:v>
      </x:c>
      <x:c r="AA173" s="39" t="str">
        <x:v>SÍ</x:v>
      </x:c>
      <x:c r="AB173" s="38" t="str">
        <x:v>Inicio 01/06/2023 reportado explícitamente; junio se considera primer mes tratado.</x:v>
      </x:c>
      <x:c r="AC173" s="41" t="str">
        <x:v>https://www.menorca.info/menorca/local/2023/07/12/1974711/comerciantes-ciutadella-estallan-contra-puerta-puerta-hay-basura-todas-horas.html</x:v>
      </x:c>
    </x:row>
    <x:row r="174" ht="30" customHeight="1">
      <x:c r="A174" s="56" t="n">
        <x:v>45200</x:v>
      </x:c>
      <x:c r="B174" s="37" t="n">
        <x:v>2023</x:v>
      </x:c>
      <x:c r="C174" s="37" t="n">
        <x:v>10</x:v>
      </x:c>
      <x:c r="D174" s="37" t="str">
        <x:v>Octubre</x:v>
      </x:c>
      <x:c r="E174" s="37" t="str">
        <x:v>Ferreries</x:v>
      </x:c>
      <x:c r="F174" s="44" t="n">
        <x:v>13472</x:v>
      </x:c>
      <x:c r="G174" s="44" t="n">
        <x:v>12885</x:v>
      </x:c>
      <x:c r="H174" s="44" t="n">
        <x:v>11893</x:v>
      </x:c>
      <x:c r="I174" s="44" t="n">
        <x:v>13700</x:v>
      </x:c>
      <x:c r="J174" s="44" t="n">
        <x:v>127400</x:v>
      </x:c>
      <x:c r="K174" s="44" t="n">
        <x:f>IF(COUNTA(F174:I174)=0,"",SUM(F174:I174))</x:f>
        <x:v>51950</x:v>
      </x:c>
      <x:c r="L174" s="44" t="n">
        <x:f>IF(COUNTA(F174:J174)=0,"",SUM(F174:J174))</x:f>
        <x:v>179350</x:v>
      </x:c>
      <x:c r="M174" s="52" t="n">
        <x:f>IF(L174="","",K174/L174)</x:f>
        <x:v>0.28965709506551435</x:v>
      </x:c>
      <x:c r="N174" s="44" t="n">
        <x:v>133008</x:v>
      </x:c>
      <x:c r="O174" s="50" t="n">
        <x:v>0.9639675387149201</x:v>
      </x:c>
      <x:c r="P174" s="37" t="str">
        <x:v>SÍ</x:v>
      </x:c>
      <x:c r="Q174" s="37" t="n">
        <x:v>1</x:v>
      </x:c>
      <x:c r="R174" s="37" t="n">
        <x:v>0</x:v>
      </x:c>
      <x:c r="S174" s="37" t="n">
        <x:v>0</x:v>
      </x:c>
      <x:c r="T174" s="37" t="n">
        <x:v>0</x:v>
      </x:c>
      <x:c r="U174" s="37" t="n">
        <x:v>0</x:v>
      </x:c>
      <x:c r="V174" s="58" t="n">
        <x:v>0</x:v>
      </x:c>
      <x:c r="W174" s="37"/>
      <x:c r="X174" s="42" t="str">
        <x:v>https://cremenorca.org/documents/documents/13546doc1220240429024902.pdf</x:v>
      </x:c>
      <x:c r="Y174" s="40" t="str">
        <x:v>OBSERVADO</x:v>
      </x:c>
      <x:c r="Z174" s="37" t="n">
        <x:v>5</x:v>
      </x:c>
      <x:c r="AA174" s="40" t="str">
        <x:v>SÍ</x:v>
      </x:c>
      <x:c r="AB174" s="37" t="str">
        <x:v>Inicio efectivo 15/05/2023 confirmado al día siguiente; primer mes completo: junio.</x:v>
      </x:c>
      <x:c r="AC174" s="42" t="str">
        <x:v>https://www.menorca.info/menorca/local/2023/05/16/1937517/recogida-residuos-puerta-puerta-empieza-solo-negocios-ferreries-dudas.html</x:v>
      </x:c>
    </x:row>
    <x:row r="175" ht="30" customHeight="1">
      <x:c r="A175" s="55" t="n">
        <x:v>45200</x:v>
      </x:c>
      <x:c r="B175" s="38" t="n">
        <x:v>2023</x:v>
      </x:c>
      <x:c r="C175" s="38" t="n">
        <x:v>10</x:v>
      </x:c>
      <x:c r="D175" s="38" t="str">
        <x:v>Octubre</x:v>
      </x:c>
      <x:c r="E175" s="38" t="str">
        <x:v>Es Migjorn Gran</x:v>
      </x:c>
      <x:c r="F175" s="43" t="n">
        <x:v>5791</x:v>
      </x:c>
      <x:c r="G175" s="43" t="n">
        <x:v>13625</x:v>
      </x:c>
      <x:c r="H175" s="43" t="n">
        <x:v>5936</x:v>
      </x:c>
      <x:c r="I175" s="43" t="n">
        <x:v>6660</x:v>
      </x:c>
      <x:c r="J175" s="43" t="n">
        <x:v>84980</x:v>
      </x:c>
      <x:c r="K175" s="43" t="n">
        <x:f>IF(COUNTA(F175:I175)=0,"",SUM(F175:I175))</x:f>
        <x:v>32012</x:v>
      </x:c>
      <x:c r="L175" s="43" t="n">
        <x:f>IF(COUNTA(F175:J175)=0,"",SUM(F175:J175))</x:f>
        <x:v>116992</x:v>
      </x:c>
      <x:c r="M175" s="51" t="n">
        <x:f>IF(L175="","",K175/L175)</x:f>
        <x:v>0.2736255470459519</x:v>
      </x:c>
      <x:c r="N175" s="43" t="n">
        <x:v>133008</x:v>
      </x:c>
      <x:c r="O175" s="49" t="n">
        <x:v>0.9639675387149201</x:v>
      </x:c>
      <x:c r="P175" s="38" t="str">
        <x:v>SÍ</x:v>
      </x:c>
      <x:c r="Q175" s="38" t="n">
        <x:v>1</x:v>
      </x:c>
      <x:c r="R175" s="38" t="n">
        <x:v>0</x:v>
      </x:c>
      <x:c r="S175" s="38" t="n">
        <x:v>0</x:v>
      </x:c>
      <x:c r="T175" s="38" t="n">
        <x:v>0</x:v>
      </x:c>
      <x:c r="U175" s="38" t="n">
        <x:v>0</x:v>
      </x:c>
      <x:c r="V175" s="57" t="n">
        <x:v>0</x:v>
      </x:c>
      <x:c r="W175" s="38"/>
      <x:c r="X175" s="41" t="str">
        <x:v>https://cremenorca.org/documents/documents/13546doc1220240429024902.pdf</x:v>
      </x:c>
      <x:c r="Y175" s="39" t="str">
        <x:v>OBSERVADO</x:v>
      </x:c>
      <x:c r="Z175" s="38" t="n">
        <x:v>5</x:v>
      </x:c>
      <x:c r="AA175" s="39" t="str">
        <x:v>SÍ</x:v>
      </x:c>
      <x:c r="AB175" s="38" t="str">
        <x:v>07/08/2023 fue fecha anunciada de entrada. Se conserva como fecha operativa provisional hasta localizar confirmación posterior.</x:v>
      </x:c>
      <x:c r="AC175" s="41" t="str">
        <x:v>https://menorcaaldia.com/articulo/actualidad/el-consorcio-de-residuos-de-menorca-refuerza-la-recogida-puerta-a-puerta-en-los-comercios</x:v>
      </x:c>
    </x:row>
    <x:row r="176" ht="30" customHeight="1">
      <x:c r="A176" s="56" t="n">
        <x:v>45200</x:v>
      </x:c>
      <x:c r="B176" s="37" t="n">
        <x:v>2023</x:v>
      </x:c>
      <x:c r="C176" s="37" t="n">
        <x:v>10</x:v>
      </x:c>
      <x:c r="D176" s="37" t="str">
        <x:v>Octubre</x:v>
      </x:c>
      <x:c r="E176" s="37" t="str">
        <x:v>Es Mercadal</x:v>
      </x:c>
      <x:c r="F176" s="44" t="n">
        <x:v>33282</x:v>
      </x:c>
      <x:c r="G176" s="44" t="n">
        <x:v>31260</x:v>
      </x:c>
      <x:c r="H176" s="44" t="n">
        <x:v>20519</x:v>
      </x:c>
      <x:c r="I176" s="44" t="n">
        <x:v>18780</x:v>
      </x:c>
      <x:c r="J176" s="44" t="n">
        <x:v>325480</x:v>
      </x:c>
      <x:c r="K176" s="44" t="n">
        <x:f>IF(COUNTA(F176:I176)=0,"",SUM(F176:I176))</x:f>
        <x:v>103841</x:v>
      </x:c>
      <x:c r="L176" s="44" t="n">
        <x:f>IF(COUNTA(F176:J176)=0,"",SUM(F176:J176))</x:f>
        <x:v>429321</x:v>
      </x:c>
      <x:c r="M176" s="52" t="n">
        <x:f>IF(L176="","",K176/L176)</x:f>
        <x:v>0.2418726314342881</x:v>
      </x:c>
      <x:c r="N176" s="44" t="n">
        <x:v>133008</x:v>
      </x:c>
      <x:c r="O176" s="50" t="n">
        <x:v>0.9639675387149201</x:v>
      </x:c>
      <x:c r="P176" s="37" t="str">
        <x:v>SÍ</x:v>
      </x:c>
      <x:c r="Q176" s="37" t="n">
        <x:v>1</x:v>
      </x:c>
      <x:c r="R176" s="37" t="n">
        <x:v>0</x:v>
      </x:c>
      <x:c r="S176" s="37" t="n">
        <x:v>0</x:v>
      </x:c>
      <x:c r="T176" s="37" t="n">
        <x:v>0</x:v>
      </x:c>
      <x:c r="U176" s="37" t="n">
        <x:v>0</x:v>
      </x:c>
      <x:c r="V176" s="58" t="n">
        <x:v>0</x:v>
      </x:c>
      <x:c r="W176" s="37"/>
      <x:c r="X176" s="42" t="str">
        <x:v>https://cremenorca.org/documents/documents/13546doc1220240429024902.pdf</x:v>
      </x:c>
      <x:c r="Y176" s="40" t="str">
        <x:v>OBSERVADO</x:v>
      </x:c>
      <x:c r="Z176" s="37" t="n">
        <x:v>5</x:v>
      </x:c>
      <x:c r="AA176" s="40" t="str">
        <x:v>SÍ</x:v>
      </x:c>
      <x:c r="AB176" s="37" t="str">
        <x:v>Inicio efectivo 07/08/2023 confirmado retrospectivamente; agosto = transición.</x:v>
      </x:c>
      <x:c r="AC176" s="42" t="str">
        <x:v>https://www.menorca.info/menorca/local/2023/09/12/2010471/recogida-puerta-puerta-entra-mal-pie-mercadal-fornells.html</x:v>
      </x:c>
    </x:row>
    <x:row r="177" ht="30" customHeight="1">
      <x:c r="A177" s="55" t="n">
        <x:v>45200</x:v>
      </x:c>
      <x:c r="B177" s="38" t="n">
        <x:v>2023</x:v>
      </x:c>
      <x:c r="C177" s="38" t="n">
        <x:v>10</x:v>
      </x:c>
      <x:c r="D177" s="38" t="str">
        <x:v>Octubre</x:v>
      </x:c>
      <x:c r="E177" s="38" t="str">
        <x:v>Alaior</x:v>
      </x:c>
      <x:c r="F177" s="43" t="n">
        <x:v>39477</x:v>
      </x:c>
      <x:c r="G177" s="43" t="n">
        <x:v>30473</x:v>
      </x:c>
      <x:c r="H177" s="43" t="n">
        <x:v>23644</x:v>
      </x:c>
      <x:c r="I177" s="43" t="n">
        <x:v>24520</x:v>
      </x:c>
      <x:c r="J177" s="43" t="n">
        <x:v>380100</x:v>
      </x:c>
      <x:c r="K177" s="43" t="n">
        <x:f>IF(COUNTA(F177:I177)=0,"",SUM(F177:I177))</x:f>
        <x:v>118114</x:v>
      </x:c>
      <x:c r="L177" s="43" t="n">
        <x:f>IF(COUNTA(F177:J177)=0,"",SUM(F177:J177))</x:f>
        <x:v>498214</x:v>
      </x:c>
      <x:c r="M177" s="51" t="n">
        <x:f>IF(L177="","",K177/L177)</x:f>
        <x:v>0.2370748312973943</x:v>
      </x:c>
      <x:c r="N177" s="43" t="n">
        <x:v>133008</x:v>
      </x:c>
      <x:c r="O177" s="49" t="n">
        <x:v>0.9639675387149201</x:v>
      </x:c>
      <x:c r="P177" s="38" t="str">
        <x:v>SÍ</x:v>
      </x:c>
      <x:c r="Q177" s="38" t="n">
        <x:v>1</x:v>
      </x:c>
      <x:c r="R177" s="38" t="n">
        <x:v>0</x:v>
      </x:c>
      <x:c r="S177" s="38" t="n">
        <x:v>0</x:v>
      </x:c>
      <x:c r="T177" s="38" t="n">
        <x:v>0</x:v>
      </x:c>
      <x:c r="U177" s="38" t="n">
        <x:v>0</x:v>
      </x:c>
      <x:c r="V177" s="57" t="n">
        <x:v>0</x:v>
      </x:c>
      <x:c r="W177" s="38"/>
      <x:c r="X177" s="41" t="str">
        <x:v>https://cremenorca.org/documents/documents/13546doc1220240429024902.pdf</x:v>
      </x:c>
      <x:c r="Y177" s="39" t="str">
        <x:v>OBSERVADO</x:v>
      </x:c>
      <x:c r="Z177" s="38" t="n">
        <x:v>5</x:v>
      </x:c>
      <x:c r="AA177" s="39" t="str">
        <x:v>SÍ</x:v>
      </x:c>
      <x:c r="AB177" s="38" t="str">
        <x:v>Inicio anunciado tras Sant Llorenç (fiestas terminan 14/08). Agosto = transición; septiembre = primer mes completo conservador.</x:v>
      </x:c>
      <x:c r="AC177" s="41" t="str">
        <x:v>https://menorcaaldia.com/articulo/actualidad/el-consorcio-de-residuos-de-menorca-refuerza-la-recogida-puerta-a-puerta-en-los-comercios</x:v>
      </x:c>
    </x:row>
    <x:row r="178" ht="30" customHeight="1">
      <x:c r="A178" s="56" t="n">
        <x:v>45200</x:v>
      </x:c>
      <x:c r="B178" s="37" t="n">
        <x:v>2023</x:v>
      </x:c>
      <x:c r="C178" s="37" t="n">
        <x:v>10</x:v>
      </x:c>
      <x:c r="D178" s="37" t="str">
        <x:v>Octubre</x:v>
      </x:c>
      <x:c r="E178" s="37" t="str">
        <x:v>Maó</x:v>
      </x:c>
      <x:c r="F178" s="44" t="n">
        <x:v>123880</x:v>
      </x:c>
      <x:c r="G178" s="44" t="n">
        <x:v>64870</x:v>
      </x:c>
      <x:c r="H178" s="44" t="n">
        <x:v>60003</x:v>
      </x:c>
      <x:c r="I178" s="44" t="n">
        <x:v>180</x:v>
      </x:c>
      <x:c r="J178" s="44" t="n">
        <x:v>938960</x:v>
      </x:c>
      <x:c r="K178" s="44" t="n">
        <x:f>IF(COUNTA(F178:I178)=0,"",SUM(F178:I178))</x:f>
        <x:v>248933</x:v>
      </x:c>
      <x:c r="L178" s="44" t="n">
        <x:f>IF(COUNTA(F178:J178)=0,"",SUM(F178:J178))</x:f>
        <x:v>1187893</x:v>
      </x:c>
      <x:c r="M178" s="52" t="n">
        <x:f>IF(L178="","",K178/L178)</x:f>
        <x:v>0.20955843666054097</x:v>
      </x:c>
      <x:c r="N178" s="44" t="n">
        <x:v>133008</x:v>
      </x:c>
      <x:c r="O178" s="50" t="n">
        <x:v>0.9639675387149201</x:v>
      </x:c>
      <x:c r="P178" s="37" t="str">
        <x:v>NO</x:v>
      </x:c>
      <x:c r="Q178" s="37" t="n">
        <x:v>0</x:v>
      </x:c>
      <x:c r="R178" s="37" t="n">
        <x:v>0</x:v>
      </x:c>
      <x:c r="S178" s="37" t="n">
        <x:v>0</x:v>
      </x:c>
      <x:c r="T178" s="37" t="n">
        <x:v>0</x:v>
      </x:c>
      <x:c r="U178" s="37" t="n">
        <x:v>0</x:v>
      </x:c>
      <x:c r="V178" s="58" t="n">
        <x:v>0</x:v>
      </x:c>
      <x:c r="W178" s="37" t="n">
        <x:v>-1</x:v>
      </x:c>
      <x:c r="X178" s="42" t="str">
        <x:v>https://cremenorca.org/documents/documents/13546doc1220240429024902.pdf</x:v>
      </x:c>
      <x:c r="Y178" s="40" t="str">
        <x:v>OBSERVADO</x:v>
      </x:c>
      <x:c r="Z178" s="37" t="n">
        <x:v>5</x:v>
      </x:c>
      <x:c r="AA178" s="40" t="str">
        <x:v>SÍ</x:v>
      </x:c>
      <x:c r="AB178" s="37" t="str">
        <x:v>PaP domiciliario+comercial; usar cobertura/fases y excluir meses de transición en especificación limpia.</x:v>
      </x:c>
      <x:c r="AC178" s="42" t="str">
        <x:v>https://www.residusmenorca.net/municipis/mao/</x:v>
      </x:c>
    </x:row>
    <x:row r="179" ht="30" customHeight="1">
      <x:c r="A179" s="55" t="n">
        <x:v>45200</x:v>
      </x:c>
      <x:c r="B179" s="38" t="n">
        <x:v>2023</x:v>
      </x:c>
      <x:c r="C179" s="38" t="n">
        <x:v>10</x:v>
      </x:c>
      <x:c r="D179" s="38" t="str">
        <x:v>Octubre</x:v>
      </x:c>
      <x:c r="E179" s="38" t="str">
        <x:v>Es Castell</x:v>
      </x:c>
      <x:c r="F179" s="43" t="n">
        <x:v>24960</x:v>
      </x:c>
      <x:c r="G179" s="43" t="n">
        <x:v>16770</x:v>
      </x:c>
      <x:c r="H179" s="43" t="n">
        <x:v>15747</x:v>
      </x:c>
      <x:c r="I179" s="43" t="n">
        <x:v>0</x:v>
      </x:c>
      <x:c r="J179" s="43" t="n">
        <x:v>204700</x:v>
      </x:c>
      <x:c r="K179" s="43" t="n">
        <x:f>IF(COUNTA(F179:I179)=0,"",SUM(F179:I179))</x:f>
        <x:v>57477</x:v>
      </x:c>
      <x:c r="L179" s="43" t="n">
        <x:f>IF(COUNTA(F179:J179)=0,"",SUM(F179:J179))</x:f>
        <x:v>262177</x:v>
      </x:c>
      <x:c r="M179" s="51" t="n">
        <x:f>IF(L179="","",K179/L179)</x:f>
        <x:v>0.21922975699622774</x:v>
      </x:c>
      <x:c r="N179" s="43" t="n">
        <x:v>133008</x:v>
      </x:c>
      <x:c r="O179" s="49" t="n">
        <x:v>0.9639675387149201</x:v>
      </x:c>
      <x:c r="P179" s="38" t="str">
        <x:v>NO</x:v>
      </x:c>
      <x:c r="Q179" s="38" t="n">
        <x:v>0</x:v>
      </x:c>
      <x:c r="R179" s="38" t="n">
        <x:v>0</x:v>
      </x:c>
      <x:c r="S179" s="38" t="n">
        <x:v>0</x:v>
      </x:c>
      <x:c r="T179" s="38" t="n">
        <x:v>0</x:v>
      </x:c>
      <x:c r="U179" s="38" t="n">
        <x:v>0</x:v>
      </x:c>
      <x:c r="V179" s="57" t="n">
        <x:v>0</x:v>
      </x:c>
      <x:c r="W179" s="38" t="n">
        <x:v>-2</x:v>
      </x:c>
      <x:c r="X179" s="41" t="str">
        <x:v>https://cremenorca.org/documents/documents/13546doc1220240429024902.pdf</x:v>
      </x:c>
      <x:c r="Y179" s="39" t="str">
        <x:v>OBSERVADO</x:v>
      </x:c>
      <x:c r="Z179" s="38" t="n">
        <x:v>5</x:v>
      </x:c>
      <x:c r="AA179" s="39" t="str">
        <x:v>SÍ</x:v>
      </x:c>
      <x:c r="AB179" s="38" t="str">
        <x:v>PaP domiciliario+comercial; usar cobertura/fases y excluir meses de transición en especificación limpia.</x:v>
      </x:c>
      <x:c r="AC179" s="41" t="str">
        <x:v>https://www.cremenorca.org/documents/documents/13808doc1220241204122124.pdf</x:v>
      </x:c>
    </x:row>
    <x:row r="180" ht="30" customHeight="1">
      <x:c r="A180" s="56" t="n">
        <x:v>45200</x:v>
      </x:c>
      <x:c r="B180" s="37" t="n">
        <x:v>2023</x:v>
      </x:c>
      <x:c r="C180" s="37" t="n">
        <x:v>10</x:v>
      </x:c>
      <x:c r="D180" s="37" t="str">
        <x:v>Octubre</x:v>
      </x:c>
      <x:c r="E180" s="37" t="str">
        <x:v>Sant Lluís</x:v>
      </x:c>
      <x:c r="F180" s="44" t="n">
        <x:v>22859</x:v>
      </x:c>
      <x:c r="G180" s="44" t="n">
        <x:v>44826</x:v>
      </x:c>
      <x:c r="H180" s="44" t="n">
        <x:v>21938</x:v>
      </x:c>
      <x:c r="I180" s="44" t="n">
        <x:v>24120</x:v>
      </x:c>
      <x:c r="J180" s="44" t="n">
        <x:v>343740</x:v>
      </x:c>
      <x:c r="K180" s="44" t="n">
        <x:f>IF(COUNTA(F180:I180)=0,"",SUM(F180:I180))</x:f>
        <x:v>113743</x:v>
      </x:c>
      <x:c r="L180" s="44" t="n">
        <x:f>IF(COUNTA(F180:J180)=0,"",SUM(F180:J180))</x:f>
        <x:v>457483</x:v>
      </x:c>
      <x:c r="M180" s="52" t="n">
        <x:f>IF(L180="","",K180/L180)</x:f>
        <x:v>0.24862781786427038</x:v>
      </x:c>
      <x:c r="N180" s="44" t="n">
        <x:v>133008</x:v>
      </x:c>
      <x:c r="O180" s="50" t="n">
        <x:v>0.9639675387149201</x:v>
      </x:c>
      <x:c r="P180" s="37" t="str">
        <x:v>SÍ</x:v>
      </x:c>
      <x:c r="Q180" s="37" t="n">
        <x:v>1</x:v>
      </x:c>
      <x:c r="R180" s="37" t="n">
        <x:v>0</x:v>
      </x:c>
      <x:c r="S180" s="37" t="n">
        <x:v>0</x:v>
      </x:c>
      <x:c r="T180" s="37" t="n">
        <x:v>0</x:v>
      </x:c>
      <x:c r="U180" s="37" t="n">
        <x:v>0</x:v>
      </x:c>
      <x:c r="V180" s="58" t="n">
        <x:v>0</x:v>
      </x:c>
      <x:c r="W180" s="37"/>
      <x:c r="X180" s="42" t="str">
        <x:v>https://cremenorca.org/documents/documents/13546doc1220240429024902.pdf</x:v>
      </x:c>
      <x:c r="Y180" s="40" t="str">
        <x:v>OBSERVADO</x:v>
      </x:c>
      <x:c r="Z180" s="37" t="n">
        <x:v>5</x:v>
      </x:c>
      <x:c r="AA180" s="40" t="str">
        <x:v>SÍ</x:v>
      </x:c>
      <x:c r="AB180" s="37" t="str">
        <x:v>Operativo durante junio; día exacto no verificado. Junio = transición conservadora; julio = primer mes completo.</x:v>
      </x:c>
      <x:c r="AC180" s="42" t="str">
        <x:v>https://menorcaaldia.com/articulo/actualidad/el-consorcio-de-residuos-de-menorca-refuerza-la-recogida-puerta-a-puerta-en-los-comercios</x:v>
      </x:c>
    </x:row>
    <x:row r="181" ht="30" customHeight="1">
      <x:c r="A181" s="55" t="n">
        <x:v>45231</x:v>
      </x:c>
      <x:c r="B181" s="38" t="n">
        <x:v>2023</x:v>
      </x:c>
      <x:c r="C181" s="38" t="n">
        <x:v>11</x:v>
      </x:c>
      <x:c r="D181" s="38" t="str">
        <x:v>Novembre</x:v>
      </x:c>
      <x:c r="E181" s="38" t="str">
        <x:v>Ciutadella</x:v>
      </x:c>
      <x:c r="F181" s="43" t="n">
        <x:v>89730</x:v>
      </x:c>
      <x:c r="G181" s="43" t="n">
        <x:v>64363</x:v>
      </x:c>
      <x:c r="H181" s="43" t="n">
        <x:v>56247</x:v>
      </x:c>
      <x:c r="I181" s="43" t="n">
        <x:v>6940</x:v>
      </x:c>
      <x:c r="J181" s="43" t="n">
        <x:v>886040</x:v>
      </x:c>
      <x:c r="K181" s="43" t="n">
        <x:f>IF(COUNTA(F181:I181)=0,"",SUM(F181:I181))</x:f>
        <x:v>217280</x:v>
      </x:c>
      <x:c r="L181" s="43" t="n">
        <x:f>IF(COUNTA(F181:J181)=0,"",SUM(F181:J181))</x:f>
        <x:v>1103320</x:v>
      </x:c>
      <x:c r="M181" s="51" t="n">
        <x:f>IF(L181="","",K181/L181)</x:f>
        <x:v>0.19693289344886344</x:v>
      </x:c>
      <x:c r="N181" s="43" t="n">
        <x:v>102084</x:v>
      </x:c>
      <x:c r="O181" s="49" t="n">
        <x:v>0.7398476950422073</x:v>
      </x:c>
      <x:c r="P181" s="38" t="str">
        <x:v>SÍ</x:v>
      </x:c>
      <x:c r="Q181" s="38" t="n">
        <x:v>1</x:v>
      </x:c>
      <x:c r="R181" s="38" t="n">
        <x:v>0</x:v>
      </x:c>
      <x:c r="S181" s="38" t="n">
        <x:v>0</x:v>
      </x:c>
      <x:c r="T181" s="38" t="n">
        <x:v>0</x:v>
      </x:c>
      <x:c r="U181" s="38" t="n">
        <x:v>0</x:v>
      </x:c>
      <x:c r="V181" s="57" t="n">
        <x:v>0</x:v>
      </x:c>
      <x:c r="W181" s="38"/>
      <x:c r="X181" s="41" t="str">
        <x:v>https://cremenorca.org/documents/documents/13546doc1220240429024902.pdf</x:v>
      </x:c>
      <x:c r="Y181" s="39" t="str">
        <x:v>OBSERVADO</x:v>
      </x:c>
      <x:c r="Z181" s="38" t="n">
        <x:v>5</x:v>
      </x:c>
      <x:c r="AA181" s="39" t="str">
        <x:v>SÍ</x:v>
      </x:c>
      <x:c r="AB181" s="38" t="str">
        <x:v>Inicio 01/06/2023 reportado explícitamente; junio se considera primer mes tratado.</x:v>
      </x:c>
      <x:c r="AC181" s="41" t="str">
        <x:v>https://www.menorca.info/menorca/local/2023/07/12/1974711/comerciantes-ciutadella-estallan-contra-puerta-puerta-hay-basura-todas-horas.html</x:v>
      </x:c>
    </x:row>
    <x:row r="182" ht="30" customHeight="1">
      <x:c r="A182" s="56" t="n">
        <x:v>45231</x:v>
      </x:c>
      <x:c r="B182" s="37" t="n">
        <x:v>2023</x:v>
      </x:c>
      <x:c r="C182" s="37" t="n">
        <x:v>11</x:v>
      </x:c>
      <x:c r="D182" s="37" t="str">
        <x:v>Novembre</x:v>
      </x:c>
      <x:c r="E182" s="37" t="str">
        <x:v>Ferreries</x:v>
      </x:c>
      <x:c r="F182" s="44" t="n">
        <x:v>10624</x:v>
      </x:c>
      <x:c r="G182" s="44" t="n">
        <x:v>10612</x:v>
      </x:c>
      <x:c r="H182" s="44" t="n">
        <x:v>6390</x:v>
      </x:c>
      <x:c r="I182" s="44" t="n">
        <x:v>1620</x:v>
      </x:c>
      <x:c r="J182" s="44" t="n">
        <x:v>104200</x:v>
      </x:c>
      <x:c r="K182" s="44" t="n">
        <x:f>IF(COUNTA(F182:I182)=0,"",SUM(F182:I182))</x:f>
        <x:v>29246</x:v>
      </x:c>
      <x:c r="L182" s="44" t="n">
        <x:f>IF(COUNTA(F182:J182)=0,"",SUM(F182:J182))</x:f>
        <x:v>133446</x:v>
      </x:c>
      <x:c r="M182" s="52" t="n">
        <x:f>IF(L182="","",K182/L182)</x:f>
        <x:v>0.21915980996058332</x:v>
      </x:c>
      <x:c r="N182" s="44" t="n">
        <x:v>102084</x:v>
      </x:c>
      <x:c r="O182" s="50" t="n">
        <x:v>0.7398476950422073</x:v>
      </x:c>
      <x:c r="P182" s="37" t="str">
        <x:v>SÍ</x:v>
      </x:c>
      <x:c r="Q182" s="37" t="n">
        <x:v>1</x:v>
      </x:c>
      <x:c r="R182" s="37" t="n">
        <x:v>0</x:v>
      </x:c>
      <x:c r="S182" s="37" t="n">
        <x:v>0</x:v>
      </x:c>
      <x:c r="T182" s="37" t="n">
        <x:v>0</x:v>
      </x:c>
      <x:c r="U182" s="37" t="n">
        <x:v>0</x:v>
      </x:c>
      <x:c r="V182" s="58" t="n">
        <x:v>0</x:v>
      </x:c>
      <x:c r="W182" s="37"/>
      <x:c r="X182" s="42" t="str">
        <x:v>https://cremenorca.org/documents/documents/13546doc1220240429024902.pdf</x:v>
      </x:c>
      <x:c r="Y182" s="40" t="str">
        <x:v>OBSERVADO</x:v>
      </x:c>
      <x:c r="Z182" s="37" t="n">
        <x:v>5</x:v>
      </x:c>
      <x:c r="AA182" s="40" t="str">
        <x:v>SÍ</x:v>
      </x:c>
      <x:c r="AB182" s="37" t="str">
        <x:v>Inicio efectivo 15/05/2023 confirmado al día siguiente; primer mes completo: junio.</x:v>
      </x:c>
      <x:c r="AC182" s="42" t="str">
        <x:v>https://www.menorca.info/menorca/local/2023/05/16/1937517/recogida-residuos-puerta-puerta-empieza-solo-negocios-ferreries-dudas.html</x:v>
      </x:c>
    </x:row>
    <x:row r="183" ht="30" customHeight="1">
      <x:c r="A183" s="55" t="n">
        <x:v>45231</x:v>
      </x:c>
      <x:c r="B183" s="38" t="n">
        <x:v>2023</x:v>
      </x:c>
      <x:c r="C183" s="38" t="n">
        <x:v>11</x:v>
      </x:c>
      <x:c r="D183" s="38" t="str">
        <x:v>Novembre</x:v>
      </x:c>
      <x:c r="E183" s="38" t="str">
        <x:v>Es Migjorn Gran</x:v>
      </x:c>
      <x:c r="F183" s="43" t="n">
        <x:v>7291</x:v>
      </x:c>
      <x:c r="G183" s="43" t="n">
        <x:v>5947</x:v>
      </x:c>
      <x:c r="H183" s="43" t="n">
        <x:v>4348</x:v>
      </x:c>
      <x:c r="I183" s="43" t="n">
        <x:v>600</x:v>
      </x:c>
      <x:c r="J183" s="43" t="n">
        <x:v>42260</x:v>
      </x:c>
      <x:c r="K183" s="43" t="n">
        <x:f>IF(COUNTA(F183:I183)=0,"",SUM(F183:I183))</x:f>
        <x:v>18186</x:v>
      </x:c>
      <x:c r="L183" s="43" t="n">
        <x:f>IF(COUNTA(F183:J183)=0,"",SUM(F183:J183))</x:f>
        <x:v>60446</x:v>
      </x:c>
      <x:c r="M183" s="51" t="n">
        <x:f>IF(L183="","",K183/L183)</x:f>
        <x:v>0.30086358071667274</x:v>
      </x:c>
      <x:c r="N183" s="43" t="n">
        <x:v>102084</x:v>
      </x:c>
      <x:c r="O183" s="49" t="n">
        <x:v>0.7398476950422073</x:v>
      </x:c>
      <x:c r="P183" s="38" t="str">
        <x:v>SÍ</x:v>
      </x:c>
      <x:c r="Q183" s="38" t="n">
        <x:v>1</x:v>
      </x:c>
      <x:c r="R183" s="38" t="n">
        <x:v>0</x:v>
      </x:c>
      <x:c r="S183" s="38" t="n">
        <x:v>0</x:v>
      </x:c>
      <x:c r="T183" s="38" t="n">
        <x:v>0</x:v>
      </x:c>
      <x:c r="U183" s="38" t="n">
        <x:v>0</x:v>
      </x:c>
      <x:c r="V183" s="57" t="n">
        <x:v>0</x:v>
      </x:c>
      <x:c r="W183" s="38"/>
      <x:c r="X183" s="41" t="str">
        <x:v>https://cremenorca.org/documents/documents/13546doc1220240429024902.pdf</x:v>
      </x:c>
      <x:c r="Y183" s="39" t="str">
        <x:v>OBSERVADO</x:v>
      </x:c>
      <x:c r="Z183" s="38" t="n">
        <x:v>5</x:v>
      </x:c>
      <x:c r="AA183" s="39" t="str">
        <x:v>SÍ</x:v>
      </x:c>
      <x:c r="AB183" s="38" t="str">
        <x:v>07/08/2023 fue fecha anunciada de entrada. Se conserva como fecha operativa provisional hasta localizar confirmación posterior.</x:v>
      </x:c>
      <x:c r="AC183" s="41" t="str">
        <x:v>https://menorcaaldia.com/articulo/actualidad/el-consorcio-de-residuos-de-menorca-refuerza-la-recogida-puerta-a-puerta-en-los-comercios</x:v>
      </x:c>
    </x:row>
    <x:row r="184" ht="30" customHeight="1">
      <x:c r="A184" s="56" t="n">
        <x:v>45231</x:v>
      </x:c>
      <x:c r="B184" s="37" t="n">
        <x:v>2023</x:v>
      </x:c>
      <x:c r="C184" s="37" t="n">
        <x:v>11</x:v>
      </x:c>
      <x:c r="D184" s="37" t="str">
        <x:v>Novembre</x:v>
      </x:c>
      <x:c r="E184" s="37" t="str">
        <x:v>Es Mercadal</x:v>
      </x:c>
      <x:c r="F184" s="44" t="n">
        <x:v>17188</x:v>
      </x:c>
      <x:c r="G184" s="44" t="n">
        <x:v>18200</x:v>
      </x:c>
      <x:c r="H184" s="44" t="n">
        <x:v>14767</x:v>
      </x:c>
      <x:c r="I184" s="44" t="n">
        <x:v>840</x:v>
      </x:c>
      <x:c r="J184" s="44" t="n">
        <x:v>163080</x:v>
      </x:c>
      <x:c r="K184" s="44" t="n">
        <x:f>IF(COUNTA(F184:I184)=0,"",SUM(F184:I184))</x:f>
        <x:v>50995</x:v>
      </x:c>
      <x:c r="L184" s="44" t="n">
        <x:f>IF(COUNTA(F184:J184)=0,"",SUM(F184:J184))</x:f>
        <x:v>214075</x:v>
      </x:c>
      <x:c r="M184" s="52" t="n">
        <x:f>IF(L184="","",K184/L184)</x:f>
        <x:v>0.23821090739226908</x:v>
      </x:c>
      <x:c r="N184" s="44" t="n">
        <x:v>102084</x:v>
      </x:c>
      <x:c r="O184" s="50" t="n">
        <x:v>0.7398476950422073</x:v>
      </x:c>
      <x:c r="P184" s="37" t="str">
        <x:v>SÍ</x:v>
      </x:c>
      <x:c r="Q184" s="37" t="n">
        <x:v>1</x:v>
      </x:c>
      <x:c r="R184" s="37" t="n">
        <x:v>0</x:v>
      </x:c>
      <x:c r="S184" s="37" t="n">
        <x:v>0</x:v>
      </x:c>
      <x:c r="T184" s="37" t="n">
        <x:v>0</x:v>
      </x:c>
      <x:c r="U184" s="37" t="n">
        <x:v>0</x:v>
      </x:c>
      <x:c r="V184" s="58" t="n">
        <x:v>0</x:v>
      </x:c>
      <x:c r="W184" s="37"/>
      <x:c r="X184" s="42" t="str">
        <x:v>https://cremenorca.org/documents/documents/13546doc1220240429024902.pdf</x:v>
      </x:c>
      <x:c r="Y184" s="40" t="str">
        <x:v>OBSERVADO</x:v>
      </x:c>
      <x:c r="Z184" s="37" t="n">
        <x:v>5</x:v>
      </x:c>
      <x:c r="AA184" s="40" t="str">
        <x:v>SÍ</x:v>
      </x:c>
      <x:c r="AB184" s="37" t="str">
        <x:v>Inicio efectivo 07/08/2023 confirmado retrospectivamente; agosto = transición.</x:v>
      </x:c>
      <x:c r="AC184" s="42" t="str">
        <x:v>https://www.menorca.info/menorca/local/2023/09/12/2010471/recogida-puerta-puerta-entra-mal-pie-mercadal-fornells.html</x:v>
      </x:c>
    </x:row>
    <x:row r="185" ht="30" customHeight="1">
      <x:c r="A185" s="55" t="n">
        <x:v>45231</x:v>
      </x:c>
      <x:c r="B185" s="38" t="n">
        <x:v>2023</x:v>
      </x:c>
      <x:c r="C185" s="38" t="n">
        <x:v>11</x:v>
      </x:c>
      <x:c r="D185" s="38" t="str">
        <x:v>Novembre</x:v>
      </x:c>
      <x:c r="E185" s="38" t="str">
        <x:v>Alaior</x:v>
      </x:c>
      <x:c r="F185" s="43" t="n">
        <x:v>18015</x:v>
      </x:c>
      <x:c r="G185" s="43" t="n">
        <x:v>13724</x:v>
      </x:c>
      <x:c r="H185" s="43" t="n">
        <x:v>12408</x:v>
      </x:c>
      <x:c r="I185" s="43" t="n">
        <x:v>1500</x:v>
      </x:c>
      <x:c r="J185" s="43" t="n">
        <x:v>246660</x:v>
      </x:c>
      <x:c r="K185" s="43" t="n">
        <x:f>IF(COUNTA(F185:I185)=0,"",SUM(F185:I185))</x:f>
        <x:v>45647</x:v>
      </x:c>
      <x:c r="L185" s="43" t="n">
        <x:f>IF(COUNTA(F185:J185)=0,"",SUM(F185:J185))</x:f>
        <x:v>292307</x:v>
      </x:c>
      <x:c r="M185" s="51" t="n">
        <x:f>IF(L185="","",K185/L185)</x:f>
        <x:v>0.15616115932906158</x:v>
      </x:c>
      <x:c r="N185" s="43" t="n">
        <x:v>102084</x:v>
      </x:c>
      <x:c r="O185" s="49" t="n">
        <x:v>0.7398476950422073</x:v>
      </x:c>
      <x:c r="P185" s="38" t="str">
        <x:v>SÍ</x:v>
      </x:c>
      <x:c r="Q185" s="38" t="n">
        <x:v>1</x:v>
      </x:c>
      <x:c r="R185" s="38" t="n">
        <x:v>0</x:v>
      </x:c>
      <x:c r="S185" s="38" t="n">
        <x:v>0</x:v>
      </x:c>
      <x:c r="T185" s="38" t="n">
        <x:v>0</x:v>
      </x:c>
      <x:c r="U185" s="38" t="n">
        <x:v>0</x:v>
      </x:c>
      <x:c r="V185" s="57" t="n">
        <x:v>0</x:v>
      </x:c>
      <x:c r="W185" s="38"/>
      <x:c r="X185" s="41" t="str">
        <x:v>https://cremenorca.org/documents/documents/13546doc1220240429024902.pdf</x:v>
      </x:c>
      <x:c r="Y185" s="39" t="str">
        <x:v>OBSERVADO</x:v>
      </x:c>
      <x:c r="Z185" s="38" t="n">
        <x:v>5</x:v>
      </x:c>
      <x:c r="AA185" s="39" t="str">
        <x:v>SÍ</x:v>
      </x:c>
      <x:c r="AB185" s="38" t="str">
        <x:v>Inicio anunciado tras Sant Llorenç (fiestas terminan 14/08). Agosto = transición; septiembre = primer mes completo conservador.</x:v>
      </x:c>
      <x:c r="AC185" s="41" t="str">
        <x:v>https://menorcaaldia.com/articulo/actualidad/el-consorcio-de-residuos-de-menorca-refuerza-la-recogida-puerta-a-puerta-en-los-comercios</x:v>
      </x:c>
    </x:row>
    <x:row r="186" ht="30" customHeight="1">
      <x:c r="A186" s="56" t="n">
        <x:v>45231</x:v>
      </x:c>
      <x:c r="B186" s="37" t="n">
        <x:v>2023</x:v>
      </x:c>
      <x:c r="C186" s="37" t="n">
        <x:v>11</x:v>
      </x:c>
      <x:c r="D186" s="37" t="str">
        <x:v>Novembre</x:v>
      </x:c>
      <x:c r="E186" s="37" t="str">
        <x:v>Maó</x:v>
      </x:c>
      <x:c r="F186" s="44" t="n">
        <x:v>118914</x:v>
      </x:c>
      <x:c r="G186" s="44" t="n">
        <x:v>46720</x:v>
      </x:c>
      <x:c r="H186" s="44" t="n">
        <x:v>55284</x:v>
      </x:c>
      <x:c r="I186" s="44" t="n">
        <x:v>6600</x:v>
      </x:c>
      <x:c r="J186" s="44" t="n">
        <x:v>791440</x:v>
      </x:c>
      <x:c r="K186" s="44" t="n">
        <x:f>IF(COUNTA(F186:I186)=0,"",SUM(F186:I186))</x:f>
        <x:v>227518</x:v>
      </x:c>
      <x:c r="L186" s="44" t="n">
        <x:f>IF(COUNTA(F186:J186)=0,"",SUM(F186:J186))</x:f>
        <x:v>1018958</x:v>
      </x:c>
      <x:c r="M186" s="52" t="n">
        <x:f>IF(L186="","",K186/L186)</x:f>
        <x:v>0.22328496365895356</x:v>
      </x:c>
      <x:c r="N186" s="44" t="n">
        <x:v>102084</x:v>
      </x:c>
      <x:c r="O186" s="50" t="n">
        <x:v>0.7398476950422073</x:v>
      </x:c>
      <x:c r="P186" s="37" t="str">
        <x:v>TRANSICIÓN</x:v>
      </x:c>
      <x:c r="Q186" s="37" t="n">
        <x:v>0</x:v>
      </x:c>
      <x:c r="R186" s="37" t="n">
        <x:v>1</x:v>
      </x:c>
      <x:c r="S186" s="37" t="n">
        <x:v>0</x:v>
      </x:c>
      <x:c r="T186" s="37" t="n">
        <x:v>0</x:v>
      </x:c>
      <x:c r="U186" s="37" t="n">
        <x:v>1</x:v>
      </x:c>
      <x:c r="V186" s="58" t="n">
        <x:v>0.06695842450765864</x:v>
      </x:c>
      <x:c r="W186" s="37" t="n">
        <x:v>0</x:v>
      </x:c>
      <x:c r="X186" s="42" t="str">
        <x:v>https://cremenorca.org/documents/documents/13546doc1220240429024902.pdf</x:v>
      </x:c>
      <x:c r="Y186" s="40" t="str">
        <x:v>OBSERVADO</x:v>
      </x:c>
      <x:c r="Z186" s="37" t="n">
        <x:v>5</x:v>
      </x:c>
      <x:c r="AA186" s="40" t="str">
        <x:v>NO</x:v>
      </x:c>
      <x:c r="AB186" s="37" t="str">
        <x:v>PaP domiciliario+comercial; usar cobertura/fases y excluir meses de transición en especificación limpia.</x:v>
      </x:c>
      <x:c r="AC186" s="42" t="str">
        <x:v>https://www.residusmenorca.net/municipis/mao/</x:v>
      </x:c>
    </x:row>
    <x:row r="187" ht="30" customHeight="1">
      <x:c r="A187" s="55" t="n">
        <x:v>45231</x:v>
      </x:c>
      <x:c r="B187" s="38" t="n">
        <x:v>2023</x:v>
      </x:c>
      <x:c r="C187" s="38" t="n">
        <x:v>11</x:v>
      </x:c>
      <x:c r="D187" s="38" t="str">
        <x:v>Novembre</x:v>
      </x:c>
      <x:c r="E187" s="38" t="str">
        <x:v>Es Castell</x:v>
      </x:c>
      <x:c r="F187" s="43" t="n">
        <x:v>22306</x:v>
      </x:c>
      <x:c r="G187" s="43" t="n">
        <x:v>10760</x:v>
      </x:c>
      <x:c r="H187" s="43" t="n">
        <x:v>14356</x:v>
      </x:c>
      <x:c r="I187" s="43" t="n">
        <x:v>0</x:v>
      </x:c>
      <x:c r="J187" s="43" t="n">
        <x:v>168780</x:v>
      </x:c>
      <x:c r="K187" s="43" t="n">
        <x:f>IF(COUNTA(F187:I187)=0,"",SUM(F187:I187))</x:f>
        <x:v>47422</x:v>
      </x:c>
      <x:c r="L187" s="43" t="n">
        <x:f>IF(COUNTA(F187:J187)=0,"",SUM(F187:J187))</x:f>
        <x:v>216202</x:v>
      </x:c>
      <x:c r="M187" s="51" t="n">
        <x:f>IF(L187="","",K187/L187)</x:f>
        <x:v>0.2193411716820381</x:v>
      </x:c>
      <x:c r="N187" s="43" t="n">
        <x:v>102084</x:v>
      </x:c>
      <x:c r="O187" s="49" t="n">
        <x:v>0.7398476950422073</x:v>
      </x:c>
      <x:c r="P187" s="38" t="str">
        <x:v>NO</x:v>
      </x:c>
      <x:c r="Q187" s="38" t="n">
        <x:v>0</x:v>
      </x:c>
      <x:c r="R187" s="38" t="n">
        <x:v>0</x:v>
      </x:c>
      <x:c r="S187" s="38" t="n">
        <x:v>0</x:v>
      </x:c>
      <x:c r="T187" s="38" t="n">
        <x:v>0</x:v>
      </x:c>
      <x:c r="U187" s="38" t="n">
        <x:v>0</x:v>
      </x:c>
      <x:c r="V187" s="57" t="n">
        <x:v>0</x:v>
      </x:c>
      <x:c r="W187" s="38" t="n">
        <x:v>-1</x:v>
      </x:c>
      <x:c r="X187" s="41" t="str">
        <x:v>https://cremenorca.org/documents/documents/13546doc1220240429024902.pdf</x:v>
      </x:c>
      <x:c r="Y187" s="39" t="str">
        <x:v>OBSERVADO</x:v>
      </x:c>
      <x:c r="Z187" s="38" t="n">
        <x:v>5</x:v>
      </x:c>
      <x:c r="AA187" s="39" t="str">
        <x:v>SÍ</x:v>
      </x:c>
      <x:c r="AB187" s="38" t="str">
        <x:v>PaP domiciliario+comercial; usar cobertura/fases y excluir meses de transición en especificación limpia.</x:v>
      </x:c>
      <x:c r="AC187" s="41" t="str">
        <x:v>https://www.cremenorca.org/documents/documents/13808doc1220241204122124.pdf</x:v>
      </x:c>
    </x:row>
    <x:row r="188" ht="30" customHeight="1">
      <x:c r="A188" s="56" t="n">
        <x:v>45231</x:v>
      </x:c>
      <x:c r="B188" s="37" t="n">
        <x:v>2023</x:v>
      </x:c>
      <x:c r="C188" s="37" t="n">
        <x:v>11</x:v>
      </x:c>
      <x:c r="D188" s="37" t="str">
        <x:v>Novembre</x:v>
      </x:c>
      <x:c r="E188" s="37" t="str">
        <x:v>Sant Lluís</x:v>
      </x:c>
      <x:c r="F188" s="44" t="n">
        <x:v>14612</x:v>
      </x:c>
      <x:c r="G188" s="44" t="n">
        <x:v>17944</x:v>
      </x:c>
      <x:c r="H188" s="44" t="n">
        <x:v>11520</x:v>
      </x:c>
      <x:c r="I188" s="44" t="n">
        <x:v>5140</x:v>
      </x:c>
      <x:c r="J188" s="44" t="n">
        <x:v>174800</x:v>
      </x:c>
      <x:c r="K188" s="44" t="n">
        <x:f>IF(COUNTA(F188:I188)=0,"",SUM(F188:I188))</x:f>
        <x:v>49216</x:v>
      </x:c>
      <x:c r="L188" s="44" t="n">
        <x:f>IF(COUNTA(F188:J188)=0,"",SUM(F188:J188))</x:f>
        <x:v>224016</x:v>
      </x:c>
      <x:c r="M188" s="52" t="n">
        <x:f>IF(L188="","",K188/L188)</x:f>
        <x:v>0.21969859295764588</x:v>
      </x:c>
      <x:c r="N188" s="44" t="n">
        <x:v>102084</x:v>
      </x:c>
      <x:c r="O188" s="50" t="n">
        <x:v>0.7398476950422073</x:v>
      </x:c>
      <x:c r="P188" s="37" t="str">
        <x:v>SÍ</x:v>
      </x:c>
      <x:c r="Q188" s="37" t="n">
        <x:v>1</x:v>
      </x:c>
      <x:c r="R188" s="37" t="n">
        <x:v>0</x:v>
      </x:c>
      <x:c r="S188" s="37" t="n">
        <x:v>0</x:v>
      </x:c>
      <x:c r="T188" s="37" t="n">
        <x:v>0</x:v>
      </x:c>
      <x:c r="U188" s="37" t="n">
        <x:v>0</x:v>
      </x:c>
      <x:c r="V188" s="58" t="n">
        <x:v>0</x:v>
      </x:c>
      <x:c r="W188" s="37"/>
      <x:c r="X188" s="42" t="str">
        <x:v>https://cremenorca.org/documents/documents/13546doc1220240429024902.pdf</x:v>
      </x:c>
      <x:c r="Y188" s="40" t="str">
        <x:v>OBSERVADO</x:v>
      </x:c>
      <x:c r="Z188" s="37" t="n">
        <x:v>5</x:v>
      </x:c>
      <x:c r="AA188" s="40" t="str">
        <x:v>SÍ</x:v>
      </x:c>
      <x:c r="AB188" s="37" t="str">
        <x:v>Operativo durante junio; día exacto no verificado. Junio = transición conservadora; julio = primer mes completo.</x:v>
      </x:c>
      <x:c r="AC188" s="42" t="str">
        <x:v>https://menorcaaldia.com/articulo/actualidad/el-consorcio-de-residuos-de-menorca-refuerza-la-recogida-puerta-a-puerta-en-los-comercios</x:v>
      </x:c>
    </x:row>
    <x:row r="189" ht="30" customHeight="1">
      <x:c r="A189" s="55" t="n">
        <x:v>45261</x:v>
      </x:c>
      <x:c r="B189" s="38" t="n">
        <x:v>2023</x:v>
      </x:c>
      <x:c r="C189" s="38" t="n">
        <x:v>12</x:v>
      </x:c>
      <x:c r="D189" s="38" t="str">
        <x:v>Desembre</x:v>
      </x:c>
      <x:c r="E189" s="38" t="str">
        <x:v>Ciutadella</x:v>
      </x:c>
      <x:c r="F189" s="43" t="n">
        <x:v>86430</x:v>
      </x:c>
      <x:c r="G189" s="43" t="n">
        <x:v>40895</x:v>
      </x:c>
      <x:c r="H189" s="43" t="n">
        <x:v>49390</x:v>
      </x:c>
      <x:c r="I189" s="43" t="n">
        <x:v>6010</x:v>
      </x:c>
      <x:c r="J189" s="43" t="n">
        <x:v>756600</x:v>
      </x:c>
      <x:c r="K189" s="43" t="n">
        <x:f>IF(COUNTA(F189:I189)=0,"",SUM(F189:I189))</x:f>
        <x:v>182725</x:v>
      </x:c>
      <x:c r="L189" s="43" t="n">
        <x:f>IF(COUNTA(F189:J189)=0,"",SUM(F189:J189))</x:f>
        <x:v>939325</x:v>
      </x:c>
      <x:c r="M189" s="51" t="n">
        <x:f>IF(L189="","",K189/L189)</x:f>
        <x:v>0.19452798552151812</x:v>
      </x:c>
      <x:c r="N189" s="43" t="n">
        <x:v>99351</x:v>
      </x:c>
      <x:c r="O189" s="49" t="n">
        <x:v>0.7200404407168444</x:v>
      </x:c>
      <x:c r="P189" s="38" t="str">
        <x:v>SÍ</x:v>
      </x:c>
      <x:c r="Q189" s="38" t="n">
        <x:v>1</x:v>
      </x:c>
      <x:c r="R189" s="38" t="n">
        <x:v>0</x:v>
      </x:c>
      <x:c r="S189" s="38" t="n">
        <x:v>0</x:v>
      </x:c>
      <x:c r="T189" s="38" t="n">
        <x:v>0</x:v>
      </x:c>
      <x:c r="U189" s="38" t="n">
        <x:v>0</x:v>
      </x:c>
      <x:c r="V189" s="57" t="n">
        <x:v>0</x:v>
      </x:c>
      <x:c r="W189" s="38"/>
      <x:c r="X189" s="41" t="str">
        <x:v>https://cremenorca.org/documents/documents/13546doc1220240429024902.pdf</x:v>
      </x:c>
      <x:c r="Y189" s="39" t="str">
        <x:v>OBSERVADO</x:v>
      </x:c>
      <x:c r="Z189" s="38" t="n">
        <x:v>5</x:v>
      </x:c>
      <x:c r="AA189" s="39" t="str">
        <x:v>SÍ</x:v>
      </x:c>
      <x:c r="AB189" s="38" t="str">
        <x:v>Inicio 01/06/2023 reportado explícitamente; junio se considera primer mes tratado.</x:v>
      </x:c>
      <x:c r="AC189" s="41" t="str">
        <x:v>https://www.menorca.info/menorca/local/2023/07/12/1974711/comerciantes-ciutadella-estallan-contra-puerta-puerta-hay-basura-todas-horas.html</x:v>
      </x:c>
    </x:row>
    <x:row r="190" ht="30" customHeight="1">
      <x:c r="A190" s="56" t="n">
        <x:v>45261</x:v>
      </x:c>
      <x:c r="B190" s="37" t="n">
        <x:v>2023</x:v>
      </x:c>
      <x:c r="C190" s="37" t="n">
        <x:v>12</x:v>
      </x:c>
      <x:c r="D190" s="37" t="str">
        <x:v>Desembre</x:v>
      </x:c>
      <x:c r="E190" s="37" t="str">
        <x:v>Ferreries</x:v>
      </x:c>
      <x:c r="F190" s="44" t="n">
        <x:v>9092</x:v>
      </x:c>
      <x:c r="G190" s="44" t="n">
        <x:v>7497</x:v>
      </x:c>
      <x:c r="H190" s="44" t="n">
        <x:v>7488</x:v>
      </x:c>
      <x:c r="I190" s="44" t="n">
        <x:v>1460</x:v>
      </x:c>
      <x:c r="J190" s="44" t="n">
        <x:v>95000</x:v>
      </x:c>
      <x:c r="K190" s="44" t="n">
        <x:f>IF(COUNTA(F190:I190)=0,"",SUM(F190:I190))</x:f>
        <x:v>25537</x:v>
      </x:c>
      <x:c r="L190" s="44" t="n">
        <x:f>IF(COUNTA(F190:J190)=0,"",SUM(F190:J190))</x:f>
        <x:v>120537</x:v>
      </x:c>
      <x:c r="M190" s="52" t="n">
        <x:f>IF(L190="","",K190/L190)</x:f>
        <x:v>0.2118602586757593</x:v>
      </x:c>
      <x:c r="N190" s="44" t="n">
        <x:v>99351</x:v>
      </x:c>
      <x:c r="O190" s="50" t="n">
        <x:v>0.7200404407168444</x:v>
      </x:c>
      <x:c r="P190" s="37" t="str">
        <x:v>SÍ</x:v>
      </x:c>
      <x:c r="Q190" s="37" t="n">
        <x:v>1</x:v>
      </x:c>
      <x:c r="R190" s="37" t="n">
        <x:v>0</x:v>
      </x:c>
      <x:c r="S190" s="37" t="n">
        <x:v>0</x:v>
      </x:c>
      <x:c r="T190" s="37" t="n">
        <x:v>0</x:v>
      </x:c>
      <x:c r="U190" s="37" t="n">
        <x:v>0</x:v>
      </x:c>
      <x:c r="V190" s="58" t="n">
        <x:v>0</x:v>
      </x:c>
      <x:c r="W190" s="37"/>
      <x:c r="X190" s="42" t="str">
        <x:v>https://cremenorca.org/documents/documents/13546doc1220240429024902.pdf</x:v>
      </x:c>
      <x:c r="Y190" s="40" t="str">
        <x:v>OBSERVADO</x:v>
      </x:c>
      <x:c r="Z190" s="37" t="n">
        <x:v>5</x:v>
      </x:c>
      <x:c r="AA190" s="40" t="str">
        <x:v>SÍ</x:v>
      </x:c>
      <x:c r="AB190" s="37" t="str">
        <x:v>Inicio efectivo 15/05/2023 confirmado al día siguiente; primer mes completo: junio.</x:v>
      </x:c>
      <x:c r="AC190" s="42" t="str">
        <x:v>https://www.menorca.info/menorca/local/2023/05/16/1937517/recogida-residuos-puerta-puerta-empieza-solo-negocios-ferreries-dudas.html</x:v>
      </x:c>
    </x:row>
    <x:row r="191" ht="30" customHeight="1">
      <x:c r="A191" s="55" t="n">
        <x:v>45261</x:v>
      </x:c>
      <x:c r="B191" s="38" t="n">
        <x:v>2023</x:v>
      </x:c>
      <x:c r="C191" s="38" t="n">
        <x:v>12</x:v>
      </x:c>
      <x:c r="D191" s="38" t="str">
        <x:v>Desembre</x:v>
      </x:c>
      <x:c r="E191" s="38" t="str">
        <x:v>Es Migjorn Gran</x:v>
      </x:c>
      <x:c r="F191" s="43" t="n">
        <x:v>4878</x:v>
      </x:c>
      <x:c r="G191" s="43" t="n">
        <x:v>4597</x:v>
      </x:c>
      <x:c r="H191" s="43" t="n">
        <x:v>3487</x:v>
      </x:c>
      <x:c r="I191" s="43" t="n">
        <x:v>370</x:v>
      </x:c>
      <x:c r="J191" s="43" t="n">
        <x:v>33560</x:v>
      </x:c>
      <x:c r="K191" s="43" t="n">
        <x:f>IF(COUNTA(F191:I191)=0,"",SUM(F191:I191))</x:f>
        <x:v>13332</x:v>
      </x:c>
      <x:c r="L191" s="43" t="n">
        <x:f>IF(COUNTA(F191:J191)=0,"",SUM(F191:J191))</x:f>
        <x:v>46892</x:v>
      </x:c>
      <x:c r="M191" s="51" t="n">
        <x:f>IF(L191="","",K191/L191)</x:f>
        <x:v>0.2843128891921863</x:v>
      </x:c>
      <x:c r="N191" s="43" t="n">
        <x:v>99351</x:v>
      </x:c>
      <x:c r="O191" s="49" t="n">
        <x:v>0.7200404407168444</x:v>
      </x:c>
      <x:c r="P191" s="38" t="str">
        <x:v>SÍ</x:v>
      </x:c>
      <x:c r="Q191" s="38" t="n">
        <x:v>1</x:v>
      </x:c>
      <x:c r="R191" s="38" t="n">
        <x:v>0</x:v>
      </x:c>
      <x:c r="S191" s="38" t="n">
        <x:v>0</x:v>
      </x:c>
      <x:c r="T191" s="38" t="n">
        <x:v>0</x:v>
      </x:c>
      <x:c r="U191" s="38" t="n">
        <x:v>0</x:v>
      </x:c>
      <x:c r="V191" s="57" t="n">
        <x:v>0</x:v>
      </x:c>
      <x:c r="W191" s="38"/>
      <x:c r="X191" s="41" t="str">
        <x:v>https://cremenorca.org/documents/documents/13546doc1220240429024902.pdf</x:v>
      </x:c>
      <x:c r="Y191" s="39" t="str">
        <x:v>OBSERVADO</x:v>
      </x:c>
      <x:c r="Z191" s="38" t="n">
        <x:v>5</x:v>
      </x:c>
      <x:c r="AA191" s="39" t="str">
        <x:v>SÍ</x:v>
      </x:c>
      <x:c r="AB191" s="38" t="str">
        <x:v>07/08/2023 fue fecha anunciada de entrada. Se conserva como fecha operativa provisional hasta localizar confirmación posterior.</x:v>
      </x:c>
      <x:c r="AC191" s="41" t="str">
        <x:v>https://menorcaaldia.com/articulo/actualidad/el-consorcio-de-residuos-de-menorca-refuerza-la-recogida-puerta-a-puerta-en-los-comercios</x:v>
      </x:c>
    </x:row>
    <x:row r="192" ht="30" customHeight="1">
      <x:c r="A192" s="56" t="n">
        <x:v>45261</x:v>
      </x:c>
      <x:c r="B192" s="37" t="n">
        <x:v>2023</x:v>
      </x:c>
      <x:c r="C192" s="37" t="n">
        <x:v>12</x:v>
      </x:c>
      <x:c r="D192" s="37" t="str">
        <x:v>Desembre</x:v>
      </x:c>
      <x:c r="E192" s="37" t="str">
        <x:v>Es Mercadal</x:v>
      </x:c>
      <x:c r="F192" s="44" t="n">
        <x:v>14780</x:v>
      </x:c>
      <x:c r="G192" s="44" t="n">
        <x:v>17005</x:v>
      </x:c>
      <x:c r="H192" s="44" t="n">
        <x:v>11701</x:v>
      </x:c>
      <x:c r="I192" s="44" t="n">
        <x:v>570</x:v>
      </x:c>
      <x:c r="J192" s="44" t="n">
        <x:v>140800</x:v>
      </x:c>
      <x:c r="K192" s="44" t="n">
        <x:f>IF(COUNTA(F192:I192)=0,"",SUM(F192:I192))</x:f>
        <x:v>44056</x:v>
      </x:c>
      <x:c r="L192" s="44" t="n">
        <x:f>IF(COUNTA(F192:J192)=0,"",SUM(F192:J192))</x:f>
        <x:v>184856</x:v>
      </x:c>
      <x:c r="M192" s="52" t="n">
        <x:f>IF(L192="","",K192/L192)</x:f>
        <x:v>0.2383260483836067</x:v>
      </x:c>
      <x:c r="N192" s="44" t="n">
        <x:v>99351</x:v>
      </x:c>
      <x:c r="O192" s="50" t="n">
        <x:v>0.7200404407168444</x:v>
      </x:c>
      <x:c r="P192" s="37" t="str">
        <x:v>SÍ</x:v>
      </x:c>
      <x:c r="Q192" s="37" t="n">
        <x:v>1</x:v>
      </x:c>
      <x:c r="R192" s="37" t="n">
        <x:v>0</x:v>
      </x:c>
      <x:c r="S192" s="37" t="n">
        <x:v>0</x:v>
      </x:c>
      <x:c r="T192" s="37" t="n">
        <x:v>0</x:v>
      </x:c>
      <x:c r="U192" s="37" t="n">
        <x:v>0</x:v>
      </x:c>
      <x:c r="V192" s="58" t="n">
        <x:v>0</x:v>
      </x:c>
      <x:c r="W192" s="37"/>
      <x:c r="X192" s="42" t="str">
        <x:v>https://cremenorca.org/documents/documents/13546doc1220240429024902.pdf</x:v>
      </x:c>
      <x:c r="Y192" s="40" t="str">
        <x:v>OBSERVADO</x:v>
      </x:c>
      <x:c r="Z192" s="37" t="n">
        <x:v>5</x:v>
      </x:c>
      <x:c r="AA192" s="40" t="str">
        <x:v>SÍ</x:v>
      </x:c>
      <x:c r="AB192" s="37" t="str">
        <x:v>Inicio efectivo 07/08/2023 confirmado retrospectivamente; agosto = transición.</x:v>
      </x:c>
      <x:c r="AC192" s="42" t="str">
        <x:v>https://www.menorca.info/menorca/local/2023/09/12/2010471/recogida-puerta-puerta-entra-mal-pie-mercadal-fornells.html</x:v>
      </x:c>
    </x:row>
    <x:row r="193" ht="30" customHeight="1">
      <x:c r="A193" s="55" t="n">
        <x:v>45261</x:v>
      </x:c>
      <x:c r="B193" s="38" t="n">
        <x:v>2023</x:v>
      </x:c>
      <x:c r="C193" s="38" t="n">
        <x:v>12</x:v>
      </x:c>
      <x:c r="D193" s="38" t="str">
        <x:v>Desembre</x:v>
      </x:c>
      <x:c r="E193" s="38" t="str">
        <x:v>Alaior</x:v>
      </x:c>
      <x:c r="F193" s="43" t="n">
        <x:v>15890</x:v>
      </x:c>
      <x:c r="G193" s="43" t="n">
        <x:v>14827</x:v>
      </x:c>
      <x:c r="H193" s="43" t="n">
        <x:v>9376</x:v>
      </x:c>
      <x:c r="I193" s="43" t="n">
        <x:v>630</x:v>
      </x:c>
      <x:c r="J193" s="43" t="n">
        <x:v>238040</x:v>
      </x:c>
      <x:c r="K193" s="43" t="n">
        <x:f>IF(COUNTA(F193:I193)=0,"",SUM(F193:I193))</x:f>
        <x:v>40723</x:v>
      </x:c>
      <x:c r="L193" s="43" t="n">
        <x:f>IF(COUNTA(F193:J193)=0,"",SUM(F193:J193))</x:f>
        <x:v>278763</x:v>
      </x:c>
      <x:c r="M193" s="51" t="n">
        <x:f>IF(L193="","",K193/L193)</x:f>
        <x:v>0.14608466690342692</x:v>
      </x:c>
      <x:c r="N193" s="43" t="n">
        <x:v>99351</x:v>
      </x:c>
      <x:c r="O193" s="49" t="n">
        <x:v>0.7200404407168444</x:v>
      </x:c>
      <x:c r="P193" s="38" t="str">
        <x:v>SÍ</x:v>
      </x:c>
      <x:c r="Q193" s="38" t="n">
        <x:v>1</x:v>
      </x:c>
      <x:c r="R193" s="38" t="n">
        <x:v>0</x:v>
      </x:c>
      <x:c r="S193" s="38" t="n">
        <x:v>0</x:v>
      </x:c>
      <x:c r="T193" s="38" t="n">
        <x:v>0</x:v>
      </x:c>
      <x:c r="U193" s="38" t="n">
        <x:v>0</x:v>
      </x:c>
      <x:c r="V193" s="57" t="n">
        <x:v>0</x:v>
      </x:c>
      <x:c r="W193" s="38"/>
      <x:c r="X193" s="41" t="str">
        <x:v>https://cremenorca.org/documents/documents/13546doc1220240429024902.pdf</x:v>
      </x:c>
      <x:c r="Y193" s="39" t="str">
        <x:v>OBSERVADO</x:v>
      </x:c>
      <x:c r="Z193" s="38" t="n">
        <x:v>5</x:v>
      </x:c>
      <x:c r="AA193" s="39" t="str">
        <x:v>SÍ</x:v>
      </x:c>
      <x:c r="AB193" s="38" t="str">
        <x:v>Inicio anunciado tras Sant Llorenç (fiestas terminan 14/08). Agosto = transición; septiembre = primer mes completo conservador.</x:v>
      </x:c>
      <x:c r="AC193" s="41" t="str">
        <x:v>https://menorcaaldia.com/articulo/actualidad/el-consorcio-de-residuos-de-menorca-refuerza-la-recogida-puerta-a-puerta-en-los-comercios</x:v>
      </x:c>
    </x:row>
    <x:row r="194" ht="30" customHeight="1">
      <x:c r="A194" s="56" t="n">
        <x:v>45261</x:v>
      </x:c>
      <x:c r="B194" s="37" t="n">
        <x:v>2023</x:v>
      </x:c>
      <x:c r="C194" s="37" t="n">
        <x:v>12</x:v>
      </x:c>
      <x:c r="D194" s="37" t="str">
        <x:v>Desembre</x:v>
      </x:c>
      <x:c r="E194" s="37" t="str">
        <x:v>Maó</x:v>
      </x:c>
      <x:c r="F194" s="44" t="n">
        <x:v>117758</x:v>
      </x:c>
      <x:c r="G194" s="44" t="n">
        <x:v>63140</x:v>
      </x:c>
      <x:c r="H194" s="44" t="n">
        <x:v>54388</x:v>
      </x:c>
      <x:c r="I194" s="44" t="n">
        <x:v>13140</x:v>
      </x:c>
      <x:c r="J194" s="44" t="n">
        <x:v>762740</x:v>
      </x:c>
      <x:c r="K194" s="44" t="n">
        <x:f>IF(COUNTA(F194:I194)=0,"",SUM(F194:I194))</x:f>
        <x:v>248426</x:v>
      </x:c>
      <x:c r="L194" s="44" t="n">
        <x:f>IF(COUNTA(F194:J194)=0,"",SUM(F194:J194))</x:f>
        <x:v>1011166</x:v>
      </x:c>
      <x:c r="M194" s="52" t="n">
        <x:f>IF(L194="","",K194/L194)</x:f>
        <x:v>0.24568270689481253</x:v>
      </x:c>
      <x:c r="N194" s="44" t="n">
        <x:v>99351</x:v>
      </x:c>
      <x:c r="O194" s="50" t="n">
        <x:v>0.7200404407168444</x:v>
      </x:c>
      <x:c r="P194" s="37" t="str">
        <x:v>SÍ</x:v>
      </x:c>
      <x:c r="Q194" s="37" t="n">
        <x:v>1</x:v>
      </x:c>
      <x:c r="R194" s="37" t="n">
        <x:v>0</x:v>
      </x:c>
      <x:c r="S194" s="37" t="n">
        <x:v>1</x:v>
      </x:c>
      <x:c r="T194" s="37" t="n">
        <x:v>0</x:v>
      </x:c>
      <x:c r="U194" s="37" t="n">
        <x:v>0</x:v>
      </x:c>
      <x:c r="V194" s="58" t="n">
        <x:v>0.06695842450765864</x:v>
      </x:c>
      <x:c r="W194" s="37" t="n">
        <x:v>1</x:v>
      </x:c>
      <x:c r="X194" s="42" t="str">
        <x:v>https://cremenorca.org/documents/documents/13546doc1220240429024902.pdf</x:v>
      </x:c>
      <x:c r="Y194" s="40" t="str">
        <x:v>OBSERVADO</x:v>
      </x:c>
      <x:c r="Z194" s="37" t="n">
        <x:v>5</x:v>
      </x:c>
      <x:c r="AA194" s="40" t="str">
        <x:v>SÍ</x:v>
      </x:c>
      <x:c r="AB194" s="37" t="str">
        <x:v>PaP domiciliario+comercial; usar cobertura/fases y excluir meses de transición en especificación limpia.</x:v>
      </x:c>
      <x:c r="AC194" s="42" t="str">
        <x:v>https://www.residusmenorca.net/municipis/mao/</x:v>
      </x:c>
    </x:row>
    <x:row r="195" ht="30" customHeight="1">
      <x:c r="A195" s="55" t="n">
        <x:v>45261</x:v>
      </x:c>
      <x:c r="B195" s="38" t="n">
        <x:v>2023</x:v>
      </x:c>
      <x:c r="C195" s="38" t="n">
        <x:v>12</x:v>
      </x:c>
      <x:c r="D195" s="38" t="str">
        <x:v>Desembre</x:v>
      </x:c>
      <x:c r="E195" s="38" t="str">
        <x:v>Es Castell</x:v>
      </x:c>
      <x:c r="F195" s="43" t="n">
        <x:v>24522</x:v>
      </x:c>
      <x:c r="G195" s="43" t="n">
        <x:v>14940</x:v>
      </x:c>
      <x:c r="H195" s="43" t="n">
        <x:v>13582</x:v>
      </x:c>
      <x:c r="I195" s="43" t="n">
        <x:v>2640</x:v>
      </x:c>
      <x:c r="J195" s="43" t="n">
        <x:v>152260</x:v>
      </x:c>
      <x:c r="K195" s="43" t="n">
        <x:f>IF(COUNTA(F195:I195)=0,"",SUM(F195:I195))</x:f>
        <x:v>55684</x:v>
      </x:c>
      <x:c r="L195" s="43" t="n">
        <x:f>IF(COUNTA(F195:J195)=0,"",SUM(F195:J195))</x:f>
        <x:v>207944</x:v>
      </x:c>
      <x:c r="M195" s="51" t="n">
        <x:f>IF(L195="","",K195/L195)</x:f>
        <x:v>0.2677836340553226</x:v>
      </x:c>
      <x:c r="N195" s="43" t="n">
        <x:v>99351</x:v>
      </x:c>
      <x:c r="O195" s="49" t="n">
        <x:v>0.7200404407168444</x:v>
      </x:c>
      <x:c r="P195" s="38" t="str">
        <x:v>TRANSICIÓN</x:v>
      </x:c>
      <x:c r="Q195" s="38" t="n">
        <x:v>0</x:v>
      </x:c>
      <x:c r="R195" s="38" t="n">
        <x:v>1</x:v>
      </x:c>
      <x:c r="S195" s="38" t="n">
        <x:v>0</x:v>
      </x:c>
      <x:c r="T195" s="38" t="n">
        <x:v>0</x:v>
      </x:c>
      <x:c r="U195" s="38" t="n">
        <x:v>1</x:v>
      </x:c>
      <x:c r="V195" s="57" t="n">
        <x:v>0.2959587955625991</x:v>
      </x:c>
      <x:c r="W195" s="38" t="n">
        <x:v>0</x:v>
      </x:c>
      <x:c r="X195" s="41" t="str">
        <x:v>https://cremenorca.org/documents/documents/13546doc1220240429024902.pdf</x:v>
      </x:c>
      <x:c r="Y195" s="39" t="str">
        <x:v>OBSERVADO</x:v>
      </x:c>
      <x:c r="Z195" s="38" t="n">
        <x:v>5</x:v>
      </x:c>
      <x:c r="AA195" s="39" t="str">
        <x:v>NO</x:v>
      </x:c>
      <x:c r="AB195" s="38" t="str">
        <x:v>PaP domiciliario+comercial; usar cobertura/fases y excluir meses de transición en especificación limpia.</x:v>
      </x:c>
      <x:c r="AC195" s="41" t="str">
        <x:v>https://www.cremenorca.org/documents/documents/13808doc1220241204122124.pdf</x:v>
      </x:c>
    </x:row>
    <x:row r="196" ht="30" customHeight="1">
      <x:c r="A196" s="56" t="n">
        <x:v>45261</x:v>
      </x:c>
      <x:c r="B196" s="37" t="n">
        <x:v>2023</x:v>
      </x:c>
      <x:c r="C196" s="37" t="n">
        <x:v>12</x:v>
      </x:c>
      <x:c r="D196" s="37" t="str">
        <x:v>Desembre</x:v>
      </x:c>
      <x:c r="E196" s="37" t="str">
        <x:v>Sant Lluís</x:v>
      </x:c>
      <x:c r="F196" s="44" t="n">
        <x:v>15870</x:v>
      </x:c>
      <x:c r="G196" s="44" t="n">
        <x:v>15859</x:v>
      </x:c>
      <x:c r="H196" s="44" t="n">
        <x:v>9748</x:v>
      </x:c>
      <x:c r="I196" s="44" t="n">
        <x:v>4350</x:v>
      </x:c>
      <x:c r="J196" s="44" t="n">
        <x:v>163880</x:v>
      </x:c>
      <x:c r="K196" s="44" t="n">
        <x:f>IF(COUNTA(F196:I196)=0,"",SUM(F196:I196))</x:f>
        <x:v>45827</x:v>
      </x:c>
      <x:c r="L196" s="44" t="n">
        <x:f>IF(COUNTA(F196:J196)=0,"",SUM(F196:J196))</x:f>
        <x:v>209707</x:v>
      </x:c>
      <x:c r="M196" s="52" t="n">
        <x:f>IF(L196="","",K196/L196)</x:f>
        <x:v>0.21852870910365416</x:v>
      </x:c>
      <x:c r="N196" s="44" t="n">
        <x:v>99351</x:v>
      </x:c>
      <x:c r="O196" s="50" t="n">
        <x:v>0.7200404407168444</x:v>
      </x:c>
      <x:c r="P196" s="37" t="str">
        <x:v>SÍ</x:v>
      </x:c>
      <x:c r="Q196" s="37" t="n">
        <x:v>1</x:v>
      </x:c>
      <x:c r="R196" s="37" t="n">
        <x:v>0</x:v>
      </x:c>
      <x:c r="S196" s="37" t="n">
        <x:v>0</x:v>
      </x:c>
      <x:c r="T196" s="37" t="n">
        <x:v>0</x:v>
      </x:c>
      <x:c r="U196" s="37" t="n">
        <x:v>0</x:v>
      </x:c>
      <x:c r="V196" s="58" t="n">
        <x:v>0</x:v>
      </x:c>
      <x:c r="W196" s="37"/>
      <x:c r="X196" s="42" t="str">
        <x:v>https://cremenorca.org/documents/documents/13546doc1220240429024902.pdf</x:v>
      </x:c>
      <x:c r="Y196" s="40" t="str">
        <x:v>OBSERVADO</x:v>
      </x:c>
      <x:c r="Z196" s="37" t="n">
        <x:v>5</x:v>
      </x:c>
      <x:c r="AA196" s="40" t="str">
        <x:v>SÍ</x:v>
      </x:c>
      <x:c r="AB196" s="37" t="str">
        <x:v>Operativo durante junio; día exacto no verificado. Junio = transición conservadora; julio = primer mes completo.</x:v>
      </x:c>
      <x:c r="AC196" s="42" t="str">
        <x:v>https://menorcaaldia.com/articulo/actualidad/el-consorcio-de-residuos-de-menorca-refuerza-la-recogida-puerta-a-puerta-en-los-comercios</x:v>
      </x:c>
    </x:row>
    <x:row r="197" ht="30" customHeight="1">
      <x:c r="A197" s="55" t="n">
        <x:v>45292</x:v>
      </x:c>
      <x:c r="B197" s="38" t="n">
        <x:v>2024</x:v>
      </x:c>
      <x:c r="C197" s="38" t="n">
        <x:v>1</x:v>
      </x:c>
      <x:c r="D197" s="38" t="str">
        <x:v>Gener</x:v>
      </x:c>
      <x:c r="E197" s="38" t="str">
        <x:v>Ciutadella</x:v>
      </x:c>
      <x:c r="F197" s="43"/>
      <x:c r="G197" s="43"/>
      <x:c r="H197" s="43"/>
      <x:c r="I197" s="43"/>
      <x:c r="J197" s="43"/>
      <x:c r="K197" s="43" t="str">
        <x:f>IF(COUNTA(F197:I197)=0,"",SUM(F197:I197))</x:f>
      </x:c>
      <x:c r="L197" s="43" t="str">
        <x:f>IF(COUNTA(F197:J197)=0,"",SUM(F197:J197))</x:f>
      </x:c>
      <x:c r="M197" s="51" t="str">
        <x:f>IF(L197="","",K197/L197)</x:f>
      </x:c>
      <x:c r="N197" s="43" t="n">
        <x:v>100392</x:v>
      </x:c>
      <x:c r="O197" s="49" t="n">
        <x:v>0.7179301368752771</x:v>
      </x:c>
      <x:c r="P197" s="38" t="str">
        <x:v>SÍ</x:v>
      </x:c>
      <x:c r="Q197" s="38" t="n">
        <x:v>1</x:v>
      </x:c>
      <x:c r="R197" s="38" t="n">
        <x:v>0</x:v>
      </x:c>
      <x:c r="S197" s="38" t="n">
        <x:v>0</x:v>
      </x:c>
      <x:c r="T197" s="38" t="n">
        <x:v>0</x:v>
      </x:c>
      <x:c r="U197" s="38" t="n">
        <x:v>0</x:v>
      </x:c>
      <x:c r="V197" s="57" t="n">
        <x:v>0</x:v>
      </x:c>
      <x:c r="W197" s="38"/>
      <x:c r="X197" s="41" t="str">
        <x:v>https://www.cremenorca.org/documents/documents/13856doc1220250508100538.pdf</x:v>
      </x:c>
      <x:c r="Y197" s="39" t="str">
        <x:v>PENDIENTE EXTRACCIÓN 2024</x:v>
      </x:c>
      <x:c r="Z197" s="38" t="n">
        <x:v>0</x:v>
      </x:c>
      <x:c r="AA197" s="39" t="str">
        <x:v>NO</x:v>
      </x:c>
      <x:c r="AB197" s="38" t="str">
        <x:v>PaP comercial-only en 2024; NO es never-treated.</x:v>
      </x:c>
      <x:c r="AC197" s="41" t="str">
        <x:v>https://www.menorca.info/menorca/local/2023/07/12/1974711/comerciantes-ciutadella-estallan-contra-puerta-puerta-hay-basura-todas-horas.html</x:v>
      </x:c>
    </x:row>
    <x:row r="198" ht="30" customHeight="1">
      <x:c r="A198" s="56" t="n">
        <x:v>45292</x:v>
      </x:c>
      <x:c r="B198" s="37" t="n">
        <x:v>2024</x:v>
      </x:c>
      <x:c r="C198" s="37" t="n">
        <x:v>1</x:v>
      </x:c>
      <x:c r="D198" s="37" t="str">
        <x:v>Gener</x:v>
      </x:c>
      <x:c r="E198" s="37" t="str">
        <x:v>Ferreries</x:v>
      </x:c>
      <x:c r="F198" s="44"/>
      <x:c r="G198" s="44"/>
      <x:c r="H198" s="44"/>
      <x:c r="I198" s="44"/>
      <x:c r="J198" s="44"/>
      <x:c r="K198" s="44" t="str">
        <x:f>IF(COUNTA(F198:I198)=0,"",SUM(F198:I198))</x:f>
      </x:c>
      <x:c r="L198" s="44" t="str">
        <x:f>IF(COUNTA(F198:J198)=0,"",SUM(F198:J198))</x:f>
      </x:c>
      <x:c r="M198" s="52" t="str">
        <x:f>IF(L198="","",K198/L198)</x:f>
      </x:c>
      <x:c r="N198" s="44" t="n">
        <x:v>100392</x:v>
      </x:c>
      <x:c r="O198" s="50" t="n">
        <x:v>0.7179301368752771</x:v>
      </x:c>
      <x:c r="P198" s="37" t="str">
        <x:v>SÍ</x:v>
      </x:c>
      <x:c r="Q198" s="37" t="n">
        <x:v>1</x:v>
      </x:c>
      <x:c r="R198" s="37" t="n">
        <x:v>0</x:v>
      </x:c>
      <x:c r="S198" s="37" t="n">
        <x:v>0</x:v>
      </x:c>
      <x:c r="T198" s="37" t="n">
        <x:v>0</x:v>
      </x:c>
      <x:c r="U198" s="37" t="n">
        <x:v>0</x:v>
      </x:c>
      <x:c r="V198" s="58" t="n">
        <x:v>0</x:v>
      </x:c>
      <x:c r="W198" s="37"/>
      <x:c r="X198" s="42" t="str">
        <x:v>https://www.cremenorca.org/documents/documents/13856doc1220250508100538.pdf</x:v>
      </x:c>
      <x:c r="Y198" s="40" t="str">
        <x:v>PENDIENTE EXTRACCIÓN 2024</x:v>
      </x:c>
      <x:c r="Z198" s="37" t="n">
        <x:v>0</x:v>
      </x:c>
      <x:c r="AA198" s="40" t="str">
        <x:v>NO</x:v>
      </x:c>
      <x:c r="AB198" s="37" t="str">
        <x:v>PaP comercial-only en 2024; NO es never-treated.</x:v>
      </x:c>
      <x:c r="AC198" s="42" t="str">
        <x:v>https://www.menorca.info/menorca/local/2023/05/16/1937517/recogida-residuos-puerta-puerta-empieza-solo-negocios-ferreries-dudas.html</x:v>
      </x:c>
    </x:row>
    <x:row r="199" ht="30" customHeight="1">
      <x:c r="A199" s="55" t="n">
        <x:v>45292</x:v>
      </x:c>
      <x:c r="B199" s="38" t="n">
        <x:v>2024</x:v>
      </x:c>
      <x:c r="C199" s="38" t="n">
        <x:v>1</x:v>
      </x:c>
      <x:c r="D199" s="38" t="str">
        <x:v>Gener</x:v>
      </x:c>
      <x:c r="E199" s="38" t="str">
        <x:v>Es Migjorn Gran</x:v>
      </x:c>
      <x:c r="F199" s="43"/>
      <x:c r="G199" s="43"/>
      <x:c r="H199" s="43"/>
      <x:c r="I199" s="43"/>
      <x:c r="J199" s="43"/>
      <x:c r="K199" s="43" t="str">
        <x:f>IF(COUNTA(F199:I199)=0,"",SUM(F199:I199))</x:f>
      </x:c>
      <x:c r="L199" s="43" t="str">
        <x:f>IF(COUNTA(F199:J199)=0,"",SUM(F199:J199))</x:f>
      </x:c>
      <x:c r="M199" s="51" t="str">
        <x:f>IF(L199="","",K199/L199)</x:f>
      </x:c>
      <x:c r="N199" s="43" t="n">
        <x:v>100392</x:v>
      </x:c>
      <x:c r="O199" s="49" t="n">
        <x:v>0.7179301368752771</x:v>
      </x:c>
      <x:c r="P199" s="38" t="str">
        <x:v>SÍ</x:v>
      </x:c>
      <x:c r="Q199" s="38" t="n">
        <x:v>1</x:v>
      </x:c>
      <x:c r="R199" s="38" t="n">
        <x:v>0</x:v>
      </x:c>
      <x:c r="S199" s="38" t="n">
        <x:v>0</x:v>
      </x:c>
      <x:c r="T199" s="38" t="n">
        <x:v>0</x:v>
      </x:c>
      <x:c r="U199" s="38" t="n">
        <x:v>0</x:v>
      </x:c>
      <x:c r="V199" s="57" t="n">
        <x:v>0</x:v>
      </x:c>
      <x:c r="W199" s="38"/>
      <x:c r="X199" s="41" t="str">
        <x:v>https://www.cremenorca.org/documents/documents/13856doc1220250508100538.pdf</x:v>
      </x:c>
      <x:c r="Y199" s="39" t="str">
        <x:v>PENDIENTE EXTRACCIÓN 2024</x:v>
      </x:c>
      <x:c r="Z199" s="38" t="n">
        <x:v>0</x:v>
      </x:c>
      <x:c r="AA199" s="39" t="str">
        <x:v>NO</x:v>
      </x:c>
      <x:c r="AB199" s="38" t="str">
        <x:v>PaP comercial-only en 2024; NO es never-treated.</x:v>
      </x:c>
      <x:c r="AC199" s="41" t="str">
        <x:v>https://menorcaaldia.com/articulo/actualidad/el-consorcio-de-residuos-de-menorca-refuerza-la-recogida-puerta-a-puerta-en-los-comercios</x:v>
      </x:c>
    </x:row>
    <x:row r="200" ht="30" customHeight="1">
      <x:c r="A200" s="56" t="n">
        <x:v>45292</x:v>
      </x:c>
      <x:c r="B200" s="37" t="n">
        <x:v>2024</x:v>
      </x:c>
      <x:c r="C200" s="37" t="n">
        <x:v>1</x:v>
      </x:c>
      <x:c r="D200" s="37" t="str">
        <x:v>Gener</x:v>
      </x:c>
      <x:c r="E200" s="37" t="str">
        <x:v>Es Mercadal</x:v>
      </x:c>
      <x:c r="F200" s="44"/>
      <x:c r="G200" s="44"/>
      <x:c r="H200" s="44"/>
      <x:c r="I200" s="44"/>
      <x:c r="J200" s="44"/>
      <x:c r="K200" s="44" t="str">
        <x:f>IF(COUNTA(F200:I200)=0,"",SUM(F200:I200))</x:f>
      </x:c>
      <x:c r="L200" s="44" t="str">
        <x:f>IF(COUNTA(F200:J200)=0,"",SUM(F200:J200))</x:f>
      </x:c>
      <x:c r="M200" s="52" t="str">
        <x:f>IF(L200="","",K200/L200)</x:f>
      </x:c>
      <x:c r="N200" s="44" t="n">
        <x:v>100392</x:v>
      </x:c>
      <x:c r="O200" s="50" t="n">
        <x:v>0.7179301368752771</x:v>
      </x:c>
      <x:c r="P200" s="37" t="str">
        <x:v>SÍ</x:v>
      </x:c>
      <x:c r="Q200" s="37" t="n">
        <x:v>1</x:v>
      </x:c>
      <x:c r="R200" s="37" t="n">
        <x:v>0</x:v>
      </x:c>
      <x:c r="S200" s="37" t="n">
        <x:v>0</x:v>
      </x:c>
      <x:c r="T200" s="37" t="n">
        <x:v>0</x:v>
      </x:c>
      <x:c r="U200" s="37" t="n">
        <x:v>0</x:v>
      </x:c>
      <x:c r="V200" s="58" t="n">
        <x:v>0</x:v>
      </x:c>
      <x:c r="W200" s="37"/>
      <x:c r="X200" s="42" t="str">
        <x:v>https://www.cremenorca.org/documents/documents/13856doc1220250508100538.pdf</x:v>
      </x:c>
      <x:c r="Y200" s="40" t="str">
        <x:v>PENDIENTE EXTRACCIÓN 2024</x:v>
      </x:c>
      <x:c r="Z200" s="37" t="n">
        <x:v>0</x:v>
      </x:c>
      <x:c r="AA200" s="40" t="str">
        <x:v>NO</x:v>
      </x:c>
      <x:c r="AB200" s="37" t="str">
        <x:v>PaP comercial-only en 2024; NO es never-treated.</x:v>
      </x:c>
      <x:c r="AC200" s="42" t="str">
        <x:v>https://www.menorca.info/menorca/local/2023/09/12/2010471/recogida-puerta-puerta-entra-mal-pie-mercadal-fornells.html</x:v>
      </x:c>
    </x:row>
    <x:row r="201" ht="30" customHeight="1">
      <x:c r="A201" s="55" t="n">
        <x:v>45292</x:v>
      </x:c>
      <x:c r="B201" s="38" t="n">
        <x:v>2024</x:v>
      </x:c>
      <x:c r="C201" s="38" t="n">
        <x:v>1</x:v>
      </x:c>
      <x:c r="D201" s="38" t="str">
        <x:v>Gener</x:v>
      </x:c>
      <x:c r="E201" s="38" t="str">
        <x:v>Alaior</x:v>
      </x:c>
      <x:c r="F201" s="43"/>
      <x:c r="G201" s="43"/>
      <x:c r="H201" s="43"/>
      <x:c r="I201" s="43"/>
      <x:c r="J201" s="43"/>
      <x:c r="K201" s="43" t="str">
        <x:f>IF(COUNTA(F201:I201)=0,"",SUM(F201:I201))</x:f>
      </x:c>
      <x:c r="L201" s="43" t="str">
        <x:f>IF(COUNTA(F201:J201)=0,"",SUM(F201:J201))</x:f>
      </x:c>
      <x:c r="M201" s="51" t="str">
        <x:f>IF(L201="","",K201/L201)</x:f>
      </x:c>
      <x:c r="N201" s="43" t="n">
        <x:v>100392</x:v>
      </x:c>
      <x:c r="O201" s="49" t="n">
        <x:v>0.7179301368752771</x:v>
      </x:c>
      <x:c r="P201" s="38" t="str">
        <x:v>SÍ</x:v>
      </x:c>
      <x:c r="Q201" s="38" t="n">
        <x:v>1</x:v>
      </x:c>
      <x:c r="R201" s="38" t="n">
        <x:v>0</x:v>
      </x:c>
      <x:c r="S201" s="38" t="n">
        <x:v>0</x:v>
      </x:c>
      <x:c r="T201" s="38" t="n">
        <x:v>0</x:v>
      </x:c>
      <x:c r="U201" s="38" t="n">
        <x:v>0</x:v>
      </x:c>
      <x:c r="V201" s="57" t="n">
        <x:v>0</x:v>
      </x:c>
      <x:c r="W201" s="38"/>
      <x:c r="X201" s="41" t="str">
        <x:v>https://www.cremenorca.org/documents/documents/13856doc1220250508100538.pdf</x:v>
      </x:c>
      <x:c r="Y201" s="39" t="str">
        <x:v>PENDIENTE EXTRACCIÓN 2024</x:v>
      </x:c>
      <x:c r="Z201" s="38" t="n">
        <x:v>0</x:v>
      </x:c>
      <x:c r="AA201" s="39" t="str">
        <x:v>NO</x:v>
      </x:c>
      <x:c r="AB201" s="38" t="str">
        <x:v>PaP comercial-only en 2024; NO es never-treated.</x:v>
      </x:c>
      <x:c r="AC201" s="41" t="str">
        <x:v>https://menorcaaldia.com/articulo/actualidad/el-consorcio-de-residuos-de-menorca-refuerza-la-recogida-puerta-a-puerta-en-los-comercios</x:v>
      </x:c>
    </x:row>
    <x:row r="202" ht="30" customHeight="1">
      <x:c r="A202" s="56" t="n">
        <x:v>45292</x:v>
      </x:c>
      <x:c r="B202" s="37" t="n">
        <x:v>2024</x:v>
      </x:c>
      <x:c r="C202" s="37" t="n">
        <x:v>1</x:v>
      </x:c>
      <x:c r="D202" s="37" t="str">
        <x:v>Gener</x:v>
      </x:c>
      <x:c r="E202" s="37" t="str">
        <x:v>Maó</x:v>
      </x:c>
      <x:c r="F202" s="44" t="n">
        <x:v>117032</x:v>
      </x:c>
      <x:c r="G202" s="44" t="n">
        <x:v>48720</x:v>
      </x:c>
      <x:c r="H202" s="44" t="n">
        <x:v>47612</x:v>
      </x:c>
      <x:c r="I202" s="44" t="n">
        <x:v>12920</x:v>
      </x:c>
      <x:c r="J202" s="44" t="n">
        <x:v>726980</x:v>
      </x:c>
      <x:c r="K202" s="44" t="n">
        <x:f>IF(COUNTA(F202:I202)=0,"",SUM(F202:I202))</x:f>
        <x:v>226284</x:v>
      </x:c>
      <x:c r="L202" s="44" t="n">
        <x:f>IF(COUNTA(F202:J202)=0,"",SUM(F202:J202))</x:f>
        <x:v>953264</x:v>
      </x:c>
      <x:c r="M202" s="52" t="n">
        <x:f>IF(L202="","",K202/L202)</x:f>
        <x:v>0.23737810302287718</x:v>
      </x:c>
      <x:c r="N202" s="44" t="n">
        <x:v>100392</x:v>
      </x:c>
      <x:c r="O202" s="50" t="n">
        <x:v>0.7179301368752771</x:v>
      </x:c>
      <x:c r="P202" s="37" t="str">
        <x:v>SÍ</x:v>
      </x:c>
      <x:c r="Q202" s="37" t="n">
        <x:v>1</x:v>
      </x:c>
      <x:c r="R202" s="37" t="n">
        <x:v>0</x:v>
      </x:c>
      <x:c r="S202" s="37" t="n">
        <x:v>1</x:v>
      </x:c>
      <x:c r="T202" s="37" t="n">
        <x:v>0</x:v>
      </x:c>
      <x:c r="U202" s="37" t="n">
        <x:v>0</x:v>
      </x:c>
      <x:c r="V202" s="58" t="n">
        <x:v>0.06695842450765864</x:v>
      </x:c>
      <x:c r="W202" s="37" t="n">
        <x:v>2</x:v>
      </x:c>
      <x:c r="X202" s="42" t="str">
        <x:v>https://www.cremenorca.org/documents/documents/13808doc1220241204122124.pdf</x:v>
      </x:c>
      <x:c r="Y202" s="40" t="str">
        <x:v>OBSERVADO</x:v>
      </x:c>
      <x:c r="Z202" s="37" t="n">
        <x:v>5</x:v>
      </x:c>
      <x:c r="AA202" s="40" t="str">
        <x:v>SÍ</x:v>
      </x:c>
      <x:c r="AB202" s="37" t="str">
        <x:v>PaP domiciliario+comercial; usar cobertura/fases y excluir meses de transición en especificación limpia.</x:v>
      </x:c>
      <x:c r="AC202" s="42" t="str">
        <x:v>https://www.residusmenorca.net/municipis/mao/</x:v>
      </x:c>
    </x:row>
    <x:row r="203" ht="30" customHeight="1">
      <x:c r="A203" s="55" t="n">
        <x:v>45292</x:v>
      </x:c>
      <x:c r="B203" s="38" t="n">
        <x:v>2024</x:v>
      </x:c>
      <x:c r="C203" s="38" t="n">
        <x:v>1</x:v>
      </x:c>
      <x:c r="D203" s="38" t="str">
        <x:v>Gener</x:v>
      </x:c>
      <x:c r="E203" s="38" t="str">
        <x:v>Es Castell</x:v>
      </x:c>
      <x:c r="F203" s="43" t="n">
        <x:v>17568</x:v>
      </x:c>
      <x:c r="G203" s="43" t="n">
        <x:v>11621</x:v>
      </x:c>
      <x:c r="H203" s="43" t="n">
        <x:v>17748</x:v>
      </x:c>
      <x:c r="I203" s="43" t="n">
        <x:v>8900</x:v>
      </x:c>
      <x:c r="J203" s="43" t="n">
        <x:v>123240</x:v>
      </x:c>
      <x:c r="K203" s="43" t="n">
        <x:f>IF(COUNTA(F203:I203)=0,"",SUM(F203:I203))</x:f>
        <x:v>55837</x:v>
      </x:c>
      <x:c r="L203" s="43" t="n">
        <x:f>IF(COUNTA(F203:J203)=0,"",SUM(F203:J203))</x:f>
        <x:v>179077</x:v>
      </x:c>
      <x:c r="M203" s="51" t="n">
        <x:f>IF(L203="","",K203/L203)</x:f>
        <x:v>0.31180441932799857</x:v>
      </x:c>
      <x:c r="N203" s="43" t="n">
        <x:v>100392</x:v>
      </x:c>
      <x:c r="O203" s="49" t="n">
        <x:v>0.7179301368752771</x:v>
      </x:c>
      <x:c r="P203" s="38" t="str">
        <x:v>SÍ</x:v>
      </x:c>
      <x:c r="Q203" s="38" t="n">
        <x:v>1</x:v>
      </x:c>
      <x:c r="R203" s="38" t="n">
        <x:v>0</x:v>
      </x:c>
      <x:c r="S203" s="38" t="n">
        <x:v>1</x:v>
      </x:c>
      <x:c r="T203" s="38" t="n">
        <x:v>0</x:v>
      </x:c>
      <x:c r="U203" s="38" t="n">
        <x:v>0</x:v>
      </x:c>
      <x:c r="V203" s="57" t="n">
        <x:v>0.2959587955625991</x:v>
      </x:c>
      <x:c r="W203" s="38" t="n">
        <x:v>1</x:v>
      </x:c>
      <x:c r="X203" s="41" t="str">
        <x:v>https://www.cremenorca.org/documents/documents/13808doc1220241204122124.pdf</x:v>
      </x:c>
      <x:c r="Y203" s="39" t="str">
        <x:v>OBSERVADO</x:v>
      </x:c>
      <x:c r="Z203" s="38" t="n">
        <x:v>5</x:v>
      </x:c>
      <x:c r="AA203" s="39" t="str">
        <x:v>SÍ</x:v>
      </x:c>
      <x:c r="AB203" s="38" t="str">
        <x:v>PaP domiciliario+comercial; usar cobertura/fases y excluir meses de transición en especificación limpia.</x:v>
      </x:c>
      <x:c r="AC203" s="41" t="str">
        <x:v>https://www.cremenorca.org/documents/documents/13808doc1220241204122124.pdf</x:v>
      </x:c>
    </x:row>
    <x:row r="204" ht="30" customHeight="1">
      <x:c r="A204" s="56" t="n">
        <x:v>45292</x:v>
      </x:c>
      <x:c r="B204" s="37" t="n">
        <x:v>2024</x:v>
      </x:c>
      <x:c r="C204" s="37" t="n">
        <x:v>1</x:v>
      </x:c>
      <x:c r="D204" s="37" t="str">
        <x:v>Gener</x:v>
      </x:c>
      <x:c r="E204" s="37" t="str">
        <x:v>Sant Lluís</x:v>
      </x:c>
      <x:c r="F204" s="44"/>
      <x:c r="G204" s="44"/>
      <x:c r="H204" s="44"/>
      <x:c r="I204" s="44"/>
      <x:c r="J204" s="44"/>
      <x:c r="K204" s="44" t="str">
        <x:f>IF(COUNTA(F204:I204)=0,"",SUM(F204:I204))</x:f>
      </x:c>
      <x:c r="L204" s="44" t="str">
        <x:f>IF(COUNTA(F204:J204)=0,"",SUM(F204:J204))</x:f>
      </x:c>
      <x:c r="M204" s="52" t="str">
        <x:f>IF(L204="","",K204/L204)</x:f>
      </x:c>
      <x:c r="N204" s="44" t="n">
        <x:v>100392</x:v>
      </x:c>
      <x:c r="O204" s="50" t="n">
        <x:v>0.7179301368752771</x:v>
      </x:c>
      <x:c r="P204" s="37" t="str">
        <x:v>SÍ</x:v>
      </x:c>
      <x:c r="Q204" s="37" t="n">
        <x:v>1</x:v>
      </x:c>
      <x:c r="R204" s="37" t="n">
        <x:v>0</x:v>
      </x:c>
      <x:c r="S204" s="37" t="n">
        <x:v>0</x:v>
      </x:c>
      <x:c r="T204" s="37" t="n">
        <x:v>0</x:v>
      </x:c>
      <x:c r="U204" s="37" t="n">
        <x:v>0</x:v>
      </x:c>
      <x:c r="V204" s="58" t="n">
        <x:v>0</x:v>
      </x:c>
      <x:c r="W204" s="37"/>
      <x:c r="X204" s="42" t="str">
        <x:v>https://www.cremenorca.org/documents/documents/13856doc1220250508100538.pdf</x:v>
      </x:c>
      <x:c r="Y204" s="40" t="str">
        <x:v>PENDIENTE EXTRACCIÓN 2024</x:v>
      </x:c>
      <x:c r="Z204" s="37" t="n">
        <x:v>0</x:v>
      </x:c>
      <x:c r="AA204" s="40" t="str">
        <x:v>NO</x:v>
      </x:c>
      <x:c r="AB204" s="37" t="str">
        <x:v>PaP comercial-only en 2024; NO es never-treated.</x:v>
      </x:c>
      <x:c r="AC204" s="42" t="str">
        <x:v>https://menorcaaldia.com/articulo/actualidad/el-consorcio-de-residuos-de-menorca-refuerza-la-recogida-puerta-a-puerta-en-los-comercios</x:v>
      </x:c>
    </x:row>
    <x:row r="205" ht="30" customHeight="1">
      <x:c r="A205" s="55" t="n">
        <x:v>45323</x:v>
      </x:c>
      <x:c r="B205" s="38" t="n">
        <x:v>2024</x:v>
      </x:c>
      <x:c r="C205" s="38" t="n">
        <x:v>2</x:v>
      </x:c>
      <x:c r="D205" s="38" t="str">
        <x:v>Febrer</x:v>
      </x:c>
      <x:c r="E205" s="38" t="str">
        <x:v>Ciutadella</x:v>
      </x:c>
      <x:c r="F205" s="43"/>
      <x:c r="G205" s="43"/>
      <x:c r="H205" s="43"/>
      <x:c r="I205" s="43"/>
      <x:c r="J205" s="43"/>
      <x:c r="K205" s="43" t="str">
        <x:f>IF(COUNTA(F205:I205)=0,"",SUM(F205:I205))</x:f>
      </x:c>
      <x:c r="L205" s="43" t="str">
        <x:f>IF(COUNTA(F205:J205)=0,"",SUM(F205:J205))</x:f>
      </x:c>
      <x:c r="M205" s="51" t="str">
        <x:f>IF(L205="","",K205/L205)</x:f>
      </x:c>
      <x:c r="N205" s="43" t="n">
        <x:v>103182</x:v>
      </x:c>
      <x:c r="O205" s="49" t="n">
        <x:v>0.737882175701897</x:v>
      </x:c>
      <x:c r="P205" s="38" t="str">
        <x:v>SÍ</x:v>
      </x:c>
      <x:c r="Q205" s="38" t="n">
        <x:v>1</x:v>
      </x:c>
      <x:c r="R205" s="38" t="n">
        <x:v>0</x:v>
      </x:c>
      <x:c r="S205" s="38" t="n">
        <x:v>0</x:v>
      </x:c>
      <x:c r="T205" s="38" t="n">
        <x:v>0</x:v>
      </x:c>
      <x:c r="U205" s="38" t="n">
        <x:v>0</x:v>
      </x:c>
      <x:c r="V205" s="57" t="n">
        <x:v>0</x:v>
      </x:c>
      <x:c r="W205" s="38"/>
      <x:c r="X205" s="41" t="str">
        <x:v>https://www.cremenorca.org/documents/documents/13856doc1220250508100538.pdf</x:v>
      </x:c>
      <x:c r="Y205" s="39" t="str">
        <x:v>PENDIENTE EXTRACCIÓN 2024</x:v>
      </x:c>
      <x:c r="Z205" s="38" t="n">
        <x:v>0</x:v>
      </x:c>
      <x:c r="AA205" s="39" t="str">
        <x:v>NO</x:v>
      </x:c>
      <x:c r="AB205" s="38" t="str">
        <x:v>PaP comercial-only en 2024; NO es never-treated.</x:v>
      </x:c>
      <x:c r="AC205" s="41" t="str">
        <x:v>https://www.menorca.info/menorca/local/2023/07/12/1974711/comerciantes-ciutadella-estallan-contra-puerta-puerta-hay-basura-todas-horas.html</x:v>
      </x:c>
    </x:row>
    <x:row r="206" ht="30" customHeight="1">
      <x:c r="A206" s="56" t="n">
        <x:v>45323</x:v>
      </x:c>
      <x:c r="B206" s="37" t="n">
        <x:v>2024</x:v>
      </x:c>
      <x:c r="C206" s="37" t="n">
        <x:v>2</x:v>
      </x:c>
      <x:c r="D206" s="37" t="str">
        <x:v>Febrer</x:v>
      </x:c>
      <x:c r="E206" s="37" t="str">
        <x:v>Ferreries</x:v>
      </x:c>
      <x:c r="F206" s="44"/>
      <x:c r="G206" s="44"/>
      <x:c r="H206" s="44"/>
      <x:c r="I206" s="44"/>
      <x:c r="J206" s="44"/>
      <x:c r="K206" s="44" t="str">
        <x:f>IF(COUNTA(F206:I206)=0,"",SUM(F206:I206))</x:f>
      </x:c>
      <x:c r="L206" s="44" t="str">
        <x:f>IF(COUNTA(F206:J206)=0,"",SUM(F206:J206))</x:f>
      </x:c>
      <x:c r="M206" s="52" t="str">
        <x:f>IF(L206="","",K206/L206)</x:f>
      </x:c>
      <x:c r="N206" s="44" t="n">
        <x:v>103182</x:v>
      </x:c>
      <x:c r="O206" s="50" t="n">
        <x:v>0.737882175701897</x:v>
      </x:c>
      <x:c r="P206" s="37" t="str">
        <x:v>SÍ</x:v>
      </x:c>
      <x:c r="Q206" s="37" t="n">
        <x:v>1</x:v>
      </x:c>
      <x:c r="R206" s="37" t="n">
        <x:v>0</x:v>
      </x:c>
      <x:c r="S206" s="37" t="n">
        <x:v>0</x:v>
      </x:c>
      <x:c r="T206" s="37" t="n">
        <x:v>0</x:v>
      </x:c>
      <x:c r="U206" s="37" t="n">
        <x:v>0</x:v>
      </x:c>
      <x:c r="V206" s="58" t="n">
        <x:v>0</x:v>
      </x:c>
      <x:c r="W206" s="37"/>
      <x:c r="X206" s="42" t="str">
        <x:v>https://www.cremenorca.org/documents/documents/13856doc1220250508100538.pdf</x:v>
      </x:c>
      <x:c r="Y206" s="40" t="str">
        <x:v>PENDIENTE EXTRACCIÓN 2024</x:v>
      </x:c>
      <x:c r="Z206" s="37" t="n">
        <x:v>0</x:v>
      </x:c>
      <x:c r="AA206" s="40" t="str">
        <x:v>NO</x:v>
      </x:c>
      <x:c r="AB206" s="37" t="str">
        <x:v>PaP comercial-only en 2024; NO es never-treated.</x:v>
      </x:c>
      <x:c r="AC206" s="42" t="str">
        <x:v>https://www.menorca.info/menorca/local/2023/05/16/1937517/recogida-residuos-puerta-puerta-empieza-solo-negocios-ferreries-dudas.html</x:v>
      </x:c>
    </x:row>
    <x:row r="207" ht="30" customHeight="1">
      <x:c r="A207" s="55" t="n">
        <x:v>45323</x:v>
      </x:c>
      <x:c r="B207" s="38" t="n">
        <x:v>2024</x:v>
      </x:c>
      <x:c r="C207" s="38" t="n">
        <x:v>2</x:v>
      </x:c>
      <x:c r="D207" s="38" t="str">
        <x:v>Febrer</x:v>
      </x:c>
      <x:c r="E207" s="38" t="str">
        <x:v>Es Migjorn Gran</x:v>
      </x:c>
      <x:c r="F207" s="43"/>
      <x:c r="G207" s="43"/>
      <x:c r="H207" s="43"/>
      <x:c r="I207" s="43"/>
      <x:c r="J207" s="43"/>
      <x:c r="K207" s="43" t="str">
        <x:f>IF(COUNTA(F207:I207)=0,"",SUM(F207:I207))</x:f>
      </x:c>
      <x:c r="L207" s="43" t="str">
        <x:f>IF(COUNTA(F207:J207)=0,"",SUM(F207:J207))</x:f>
      </x:c>
      <x:c r="M207" s="51" t="str">
        <x:f>IF(L207="","",K207/L207)</x:f>
      </x:c>
      <x:c r="N207" s="43" t="n">
        <x:v>103182</x:v>
      </x:c>
      <x:c r="O207" s="49" t="n">
        <x:v>0.737882175701897</x:v>
      </x:c>
      <x:c r="P207" s="38" t="str">
        <x:v>SÍ</x:v>
      </x:c>
      <x:c r="Q207" s="38" t="n">
        <x:v>1</x:v>
      </x:c>
      <x:c r="R207" s="38" t="n">
        <x:v>0</x:v>
      </x:c>
      <x:c r="S207" s="38" t="n">
        <x:v>0</x:v>
      </x:c>
      <x:c r="T207" s="38" t="n">
        <x:v>0</x:v>
      </x:c>
      <x:c r="U207" s="38" t="n">
        <x:v>0</x:v>
      </x:c>
      <x:c r="V207" s="57" t="n">
        <x:v>0</x:v>
      </x:c>
      <x:c r="W207" s="38"/>
      <x:c r="X207" s="41" t="str">
        <x:v>https://www.cremenorca.org/documents/documents/13856doc1220250508100538.pdf</x:v>
      </x:c>
      <x:c r="Y207" s="39" t="str">
        <x:v>PENDIENTE EXTRACCIÓN 2024</x:v>
      </x:c>
      <x:c r="Z207" s="38" t="n">
        <x:v>0</x:v>
      </x:c>
      <x:c r="AA207" s="39" t="str">
        <x:v>NO</x:v>
      </x:c>
      <x:c r="AB207" s="38" t="str">
        <x:v>PaP comercial-only en 2024; NO es never-treated.</x:v>
      </x:c>
      <x:c r="AC207" s="41" t="str">
        <x:v>https://menorcaaldia.com/articulo/actualidad/el-consorcio-de-residuos-de-menorca-refuerza-la-recogida-puerta-a-puerta-en-los-comercios</x:v>
      </x:c>
    </x:row>
    <x:row r="208" ht="30" customHeight="1">
      <x:c r="A208" s="56" t="n">
        <x:v>45323</x:v>
      </x:c>
      <x:c r="B208" s="37" t="n">
        <x:v>2024</x:v>
      </x:c>
      <x:c r="C208" s="37" t="n">
        <x:v>2</x:v>
      </x:c>
      <x:c r="D208" s="37" t="str">
        <x:v>Febrer</x:v>
      </x:c>
      <x:c r="E208" s="37" t="str">
        <x:v>Es Mercadal</x:v>
      </x:c>
      <x:c r="F208" s="44"/>
      <x:c r="G208" s="44"/>
      <x:c r="H208" s="44"/>
      <x:c r="I208" s="44"/>
      <x:c r="J208" s="44"/>
      <x:c r="K208" s="44" t="str">
        <x:f>IF(COUNTA(F208:I208)=0,"",SUM(F208:I208))</x:f>
      </x:c>
      <x:c r="L208" s="44" t="str">
        <x:f>IF(COUNTA(F208:J208)=0,"",SUM(F208:J208))</x:f>
      </x:c>
      <x:c r="M208" s="52" t="str">
        <x:f>IF(L208="","",K208/L208)</x:f>
      </x:c>
      <x:c r="N208" s="44" t="n">
        <x:v>103182</x:v>
      </x:c>
      <x:c r="O208" s="50" t="n">
        <x:v>0.737882175701897</x:v>
      </x:c>
      <x:c r="P208" s="37" t="str">
        <x:v>SÍ</x:v>
      </x:c>
      <x:c r="Q208" s="37" t="n">
        <x:v>1</x:v>
      </x:c>
      <x:c r="R208" s="37" t="n">
        <x:v>0</x:v>
      </x:c>
      <x:c r="S208" s="37" t="n">
        <x:v>0</x:v>
      </x:c>
      <x:c r="T208" s="37" t="n">
        <x:v>0</x:v>
      </x:c>
      <x:c r="U208" s="37" t="n">
        <x:v>0</x:v>
      </x:c>
      <x:c r="V208" s="58" t="n">
        <x:v>0</x:v>
      </x:c>
      <x:c r="W208" s="37"/>
      <x:c r="X208" s="42" t="str">
        <x:v>https://www.cremenorca.org/documents/documents/13856doc1220250508100538.pdf</x:v>
      </x:c>
      <x:c r="Y208" s="40" t="str">
        <x:v>PENDIENTE EXTRACCIÓN 2024</x:v>
      </x:c>
      <x:c r="Z208" s="37" t="n">
        <x:v>0</x:v>
      </x:c>
      <x:c r="AA208" s="40" t="str">
        <x:v>NO</x:v>
      </x:c>
      <x:c r="AB208" s="37" t="str">
        <x:v>PaP comercial-only en 2024; NO es never-treated.</x:v>
      </x:c>
      <x:c r="AC208" s="42" t="str">
        <x:v>https://www.menorca.info/menorca/local/2023/09/12/2010471/recogida-puerta-puerta-entra-mal-pie-mercadal-fornells.html</x:v>
      </x:c>
    </x:row>
    <x:row r="209" ht="30" customHeight="1">
      <x:c r="A209" s="55" t="n">
        <x:v>45323</x:v>
      </x:c>
      <x:c r="B209" s="38" t="n">
        <x:v>2024</x:v>
      </x:c>
      <x:c r="C209" s="38" t="n">
        <x:v>2</x:v>
      </x:c>
      <x:c r="D209" s="38" t="str">
        <x:v>Febrer</x:v>
      </x:c>
      <x:c r="E209" s="38" t="str">
        <x:v>Alaior</x:v>
      </x:c>
      <x:c r="F209" s="43"/>
      <x:c r="G209" s="43"/>
      <x:c r="H209" s="43"/>
      <x:c r="I209" s="43"/>
      <x:c r="J209" s="43"/>
      <x:c r="K209" s="43" t="str">
        <x:f>IF(COUNTA(F209:I209)=0,"",SUM(F209:I209))</x:f>
      </x:c>
      <x:c r="L209" s="43" t="str">
        <x:f>IF(COUNTA(F209:J209)=0,"",SUM(F209:J209))</x:f>
      </x:c>
      <x:c r="M209" s="51" t="str">
        <x:f>IF(L209="","",K209/L209)</x:f>
      </x:c>
      <x:c r="N209" s="43" t="n">
        <x:v>103182</x:v>
      </x:c>
      <x:c r="O209" s="49" t="n">
        <x:v>0.737882175701897</x:v>
      </x:c>
      <x:c r="P209" s="38" t="str">
        <x:v>SÍ</x:v>
      </x:c>
      <x:c r="Q209" s="38" t="n">
        <x:v>1</x:v>
      </x:c>
      <x:c r="R209" s="38" t="n">
        <x:v>0</x:v>
      </x:c>
      <x:c r="S209" s="38" t="n">
        <x:v>0</x:v>
      </x:c>
      <x:c r="T209" s="38" t="n">
        <x:v>0</x:v>
      </x:c>
      <x:c r="U209" s="38" t="n">
        <x:v>0</x:v>
      </x:c>
      <x:c r="V209" s="57" t="n">
        <x:v>0</x:v>
      </x:c>
      <x:c r="W209" s="38"/>
      <x:c r="X209" s="41" t="str">
        <x:v>https://www.cremenorca.org/documents/documents/13856doc1220250508100538.pdf</x:v>
      </x:c>
      <x:c r="Y209" s="39" t="str">
        <x:v>PENDIENTE EXTRACCIÓN 2024</x:v>
      </x:c>
      <x:c r="Z209" s="38" t="n">
        <x:v>0</x:v>
      </x:c>
      <x:c r="AA209" s="39" t="str">
        <x:v>NO</x:v>
      </x:c>
      <x:c r="AB209" s="38" t="str">
        <x:v>PaP comercial-only en 2024; NO es never-treated.</x:v>
      </x:c>
      <x:c r="AC209" s="41" t="str">
        <x:v>https://menorcaaldia.com/articulo/actualidad/el-consorcio-de-residuos-de-menorca-refuerza-la-recogida-puerta-a-puerta-en-los-comercios</x:v>
      </x:c>
    </x:row>
    <x:row r="210" ht="30" customHeight="1">
      <x:c r="A210" s="56" t="n">
        <x:v>45323</x:v>
      </x:c>
      <x:c r="B210" s="37" t="n">
        <x:v>2024</x:v>
      </x:c>
      <x:c r="C210" s="37" t="n">
        <x:v>2</x:v>
      </x:c>
      <x:c r="D210" s="37" t="str">
        <x:v>Febrer</x:v>
      </x:c>
      <x:c r="E210" s="37" t="str">
        <x:v>Maó</x:v>
      </x:c>
      <x:c r="F210" s="44" t="n">
        <x:v>99368</x:v>
      </x:c>
      <x:c r="G210" s="44" t="n">
        <x:v>49566</x:v>
      </x:c>
      <x:c r="H210" s="44" t="n">
        <x:v>46104</x:v>
      </x:c>
      <x:c r="I210" s="44" t="n">
        <x:v>28760</x:v>
      </x:c>
      <x:c r="J210" s="44" t="n">
        <x:v>651140</x:v>
      </x:c>
      <x:c r="K210" s="44" t="n">
        <x:f>IF(COUNTA(F210:I210)=0,"",SUM(F210:I210))</x:f>
        <x:v>223798</x:v>
      </x:c>
      <x:c r="L210" s="44" t="n">
        <x:f>IF(COUNTA(F210:J210)=0,"",SUM(F210:J210))</x:f>
        <x:v>874938</x:v>
      </x:c>
      <x:c r="M210" s="52" t="n">
        <x:f>IF(L210="","",K210/L210)</x:f>
        <x:v>0.25578726721207673</x:v>
      </x:c>
      <x:c r="N210" s="44" t="n">
        <x:v>103182</x:v>
      </x:c>
      <x:c r="O210" s="50" t="n">
        <x:v>0.737882175701897</x:v>
      </x:c>
      <x:c r="P210" s="37" t="str">
        <x:v>SÍ</x:v>
      </x:c>
      <x:c r="Q210" s="37" t="n">
        <x:v>1</x:v>
      </x:c>
      <x:c r="R210" s="37" t="n">
        <x:v>0</x:v>
      </x:c>
      <x:c r="S210" s="37" t="n">
        <x:v>1</x:v>
      </x:c>
      <x:c r="T210" s="37" t="n">
        <x:v>0</x:v>
      </x:c>
      <x:c r="U210" s="37" t="n">
        <x:v>1</x:v>
      </x:c>
      <x:c r="V210" s="58" t="n">
        <x:v>0.1515569769399091</x:v>
      </x:c>
      <x:c r="W210" s="37" t="n">
        <x:v>3</x:v>
      </x:c>
      <x:c r="X210" s="42" t="str">
        <x:v>https://www.cremenorca.org/documents/documents/13808doc1220241204122124.pdf</x:v>
      </x:c>
      <x:c r="Y210" s="40" t="str">
        <x:v>OBSERVADO</x:v>
      </x:c>
      <x:c r="Z210" s="37" t="n">
        <x:v>5</x:v>
      </x:c>
      <x:c r="AA210" s="40" t="str">
        <x:v>NO</x:v>
      </x:c>
      <x:c r="AB210" s="37" t="str">
        <x:v>PaP domiciliario+comercial; usar cobertura/fases y excluir meses de transición en especificación limpia.</x:v>
      </x:c>
      <x:c r="AC210" s="42" t="str">
        <x:v>https://www.residusmenorca.net/municipis/mao/</x:v>
      </x:c>
    </x:row>
    <x:row r="211" ht="30" customHeight="1">
      <x:c r="A211" s="55" t="n">
        <x:v>45323</x:v>
      </x:c>
      <x:c r="B211" s="38" t="n">
        <x:v>2024</x:v>
      </x:c>
      <x:c r="C211" s="38" t="n">
        <x:v>2</x:v>
      </x:c>
      <x:c r="D211" s="38" t="str">
        <x:v>Febrer</x:v>
      </x:c>
      <x:c r="E211" s="38" t="str">
        <x:v>Es Castell</x:v>
      </x:c>
      <x:c r="F211" s="43" t="n">
        <x:v>18472</x:v>
      </x:c>
      <x:c r="G211" s="43" t="n">
        <x:v>11534</x:v>
      </x:c>
      <x:c r="H211" s="43" t="n">
        <x:v>16656</x:v>
      </x:c>
      <x:c r="I211" s="43" t="n">
        <x:v>12620</x:v>
      </x:c>
      <x:c r="J211" s="43" t="n">
        <x:v>116840</x:v>
      </x:c>
      <x:c r="K211" s="43" t="n">
        <x:f>IF(COUNTA(F211:I211)=0,"",SUM(F211:I211))</x:f>
        <x:v>59282</x:v>
      </x:c>
      <x:c r="L211" s="43" t="n">
        <x:f>IF(COUNTA(F211:J211)=0,"",SUM(F211:J211))</x:f>
        <x:v>176122</x:v>
      </x:c>
      <x:c r="M211" s="51" t="n">
        <x:f>IF(L211="","",K211/L211)</x:f>
        <x:v>0.3365962230726428</x:v>
      </x:c>
      <x:c r="N211" s="43" t="n">
        <x:v>103182</x:v>
      </x:c>
      <x:c r="O211" s="49" t="n">
        <x:v>0.737882175701897</x:v>
      </x:c>
      <x:c r="P211" s="38" t="str">
        <x:v>SÍ</x:v>
      </x:c>
      <x:c r="Q211" s="38" t="n">
        <x:v>1</x:v>
      </x:c>
      <x:c r="R211" s="38" t="n">
        <x:v>0</x:v>
      </x:c>
      <x:c r="S211" s="38" t="n">
        <x:v>1</x:v>
      </x:c>
      <x:c r="T211" s="38" t="n">
        <x:v>0</x:v>
      </x:c>
      <x:c r="U211" s="38" t="n">
        <x:v>0</x:v>
      </x:c>
      <x:c r="V211" s="57" t="n">
        <x:v>0.2959587955625991</x:v>
      </x:c>
      <x:c r="W211" s="38" t="n">
        <x:v>2</x:v>
      </x:c>
      <x:c r="X211" s="41" t="str">
        <x:v>https://www.cremenorca.org/documents/documents/13808doc1220241204122124.pdf</x:v>
      </x:c>
      <x:c r="Y211" s="39" t="str">
        <x:v>OBSERVADO</x:v>
      </x:c>
      <x:c r="Z211" s="38" t="n">
        <x:v>5</x:v>
      </x:c>
      <x:c r="AA211" s="39" t="str">
        <x:v>SÍ</x:v>
      </x:c>
      <x:c r="AB211" s="38" t="str">
        <x:v>PaP domiciliario+comercial; usar cobertura/fases y excluir meses de transición en especificación limpia.</x:v>
      </x:c>
      <x:c r="AC211" s="41" t="str">
        <x:v>https://www.cremenorca.org/documents/documents/13808doc1220241204122124.pdf</x:v>
      </x:c>
    </x:row>
    <x:row r="212" ht="30" customHeight="1">
      <x:c r="A212" s="56" t="n">
        <x:v>45323</x:v>
      </x:c>
      <x:c r="B212" s="37" t="n">
        <x:v>2024</x:v>
      </x:c>
      <x:c r="C212" s="37" t="n">
        <x:v>2</x:v>
      </x:c>
      <x:c r="D212" s="37" t="str">
        <x:v>Febrer</x:v>
      </x:c>
      <x:c r="E212" s="37" t="str">
        <x:v>Sant Lluís</x:v>
      </x:c>
      <x:c r="F212" s="44"/>
      <x:c r="G212" s="44"/>
      <x:c r="H212" s="44"/>
      <x:c r="I212" s="44"/>
      <x:c r="J212" s="44"/>
      <x:c r="K212" s="44" t="str">
        <x:f>IF(COUNTA(F212:I212)=0,"",SUM(F212:I212))</x:f>
      </x:c>
      <x:c r="L212" s="44" t="str">
        <x:f>IF(COUNTA(F212:J212)=0,"",SUM(F212:J212))</x:f>
      </x:c>
      <x:c r="M212" s="52" t="str">
        <x:f>IF(L212="","",K212/L212)</x:f>
      </x:c>
      <x:c r="N212" s="44" t="n">
        <x:v>103182</x:v>
      </x:c>
      <x:c r="O212" s="50" t="n">
        <x:v>0.737882175701897</x:v>
      </x:c>
      <x:c r="P212" s="37" t="str">
        <x:v>SÍ</x:v>
      </x:c>
      <x:c r="Q212" s="37" t="n">
        <x:v>1</x:v>
      </x:c>
      <x:c r="R212" s="37" t="n">
        <x:v>0</x:v>
      </x:c>
      <x:c r="S212" s="37" t="n">
        <x:v>0</x:v>
      </x:c>
      <x:c r="T212" s="37" t="n">
        <x:v>0</x:v>
      </x:c>
      <x:c r="U212" s="37" t="n">
        <x:v>0</x:v>
      </x:c>
      <x:c r="V212" s="58" t="n">
        <x:v>0</x:v>
      </x:c>
      <x:c r="W212" s="37"/>
      <x:c r="X212" s="42" t="str">
        <x:v>https://www.cremenorca.org/documents/documents/13856doc1220250508100538.pdf</x:v>
      </x:c>
      <x:c r="Y212" s="40" t="str">
        <x:v>PENDIENTE EXTRACCIÓN 2024</x:v>
      </x:c>
      <x:c r="Z212" s="37" t="n">
        <x:v>0</x:v>
      </x:c>
      <x:c r="AA212" s="40" t="str">
        <x:v>NO</x:v>
      </x:c>
      <x:c r="AB212" s="37" t="str">
        <x:v>PaP comercial-only en 2024; NO es never-treated.</x:v>
      </x:c>
      <x:c r="AC212" s="42" t="str">
        <x:v>https://menorcaaldia.com/articulo/actualidad/el-consorcio-de-residuos-de-menorca-refuerza-la-recogida-puerta-a-puerta-en-los-comercios</x:v>
      </x:c>
    </x:row>
    <x:row r="213" ht="30" customHeight="1">
      <x:c r="A213" s="55" t="n">
        <x:v>45352</x:v>
      </x:c>
      <x:c r="B213" s="38" t="n">
        <x:v>2024</x:v>
      </x:c>
      <x:c r="C213" s="38" t="n">
        <x:v>3</x:v>
      </x:c>
      <x:c r="D213" s="38" t="str">
        <x:v>Març</x:v>
      </x:c>
      <x:c r="E213" s="38" t="str">
        <x:v>Ciutadella</x:v>
      </x:c>
      <x:c r="F213" s="43"/>
      <x:c r="G213" s="43"/>
      <x:c r="H213" s="43"/>
      <x:c r="I213" s="43"/>
      <x:c r="J213" s="43"/>
      <x:c r="K213" s="43" t="str">
        <x:f>IF(COUNTA(F213:I213)=0,"",SUM(F213:I213))</x:f>
      </x:c>
      <x:c r="L213" s="43" t="str">
        <x:f>IF(COUNTA(F213:J213)=0,"",SUM(F213:J213))</x:f>
      </x:c>
      <x:c r="M213" s="51" t="str">
        <x:f>IF(L213="","",K213/L213)</x:f>
      </x:c>
      <x:c r="N213" s="43" t="n">
        <x:v>108256</x:v>
      </x:c>
      <x:c r="O213" s="49" t="n">
        <x:v>0.7741677115464379</x:v>
      </x:c>
      <x:c r="P213" s="38" t="str">
        <x:v>SÍ</x:v>
      </x:c>
      <x:c r="Q213" s="38" t="n">
        <x:v>1</x:v>
      </x:c>
      <x:c r="R213" s="38" t="n">
        <x:v>0</x:v>
      </x:c>
      <x:c r="S213" s="38" t="n">
        <x:v>0</x:v>
      </x:c>
      <x:c r="T213" s="38" t="n">
        <x:v>0</x:v>
      </x:c>
      <x:c r="U213" s="38" t="n">
        <x:v>0</x:v>
      </x:c>
      <x:c r="V213" s="57" t="n">
        <x:v>0</x:v>
      </x:c>
      <x:c r="W213" s="38"/>
      <x:c r="X213" s="41" t="str">
        <x:v>https://www.cremenorca.org/documents/documents/13856doc1220250508100538.pdf</x:v>
      </x:c>
      <x:c r="Y213" s="39" t="str">
        <x:v>PENDIENTE EXTRACCIÓN 2024</x:v>
      </x:c>
      <x:c r="Z213" s="38" t="n">
        <x:v>0</x:v>
      </x:c>
      <x:c r="AA213" s="39" t="str">
        <x:v>NO</x:v>
      </x:c>
      <x:c r="AB213" s="38" t="str">
        <x:v>PaP comercial-only en 2024; NO es never-treated.</x:v>
      </x:c>
      <x:c r="AC213" s="41" t="str">
        <x:v>https://www.menorca.info/menorca/local/2023/07/12/1974711/comerciantes-ciutadella-estallan-contra-puerta-puerta-hay-basura-todas-horas.html</x:v>
      </x:c>
    </x:row>
    <x:row r="214" ht="30" customHeight="1">
      <x:c r="A214" s="56" t="n">
        <x:v>45352</x:v>
      </x:c>
      <x:c r="B214" s="37" t="n">
        <x:v>2024</x:v>
      </x:c>
      <x:c r="C214" s="37" t="n">
        <x:v>3</x:v>
      </x:c>
      <x:c r="D214" s="37" t="str">
        <x:v>Març</x:v>
      </x:c>
      <x:c r="E214" s="37" t="str">
        <x:v>Ferreries</x:v>
      </x:c>
      <x:c r="F214" s="44"/>
      <x:c r="G214" s="44"/>
      <x:c r="H214" s="44"/>
      <x:c r="I214" s="44"/>
      <x:c r="J214" s="44"/>
      <x:c r="K214" s="44" t="str">
        <x:f>IF(COUNTA(F214:I214)=0,"",SUM(F214:I214))</x:f>
      </x:c>
      <x:c r="L214" s="44" t="str">
        <x:f>IF(COUNTA(F214:J214)=0,"",SUM(F214:J214))</x:f>
      </x:c>
      <x:c r="M214" s="52" t="str">
        <x:f>IF(L214="","",K214/L214)</x:f>
      </x:c>
      <x:c r="N214" s="44" t="n">
        <x:v>108256</x:v>
      </x:c>
      <x:c r="O214" s="50" t="n">
        <x:v>0.7741677115464379</x:v>
      </x:c>
      <x:c r="P214" s="37" t="str">
        <x:v>SÍ</x:v>
      </x:c>
      <x:c r="Q214" s="37" t="n">
        <x:v>1</x:v>
      </x:c>
      <x:c r="R214" s="37" t="n">
        <x:v>0</x:v>
      </x:c>
      <x:c r="S214" s="37" t="n">
        <x:v>0</x:v>
      </x:c>
      <x:c r="T214" s="37" t="n">
        <x:v>0</x:v>
      </x:c>
      <x:c r="U214" s="37" t="n">
        <x:v>0</x:v>
      </x:c>
      <x:c r="V214" s="58" t="n">
        <x:v>0</x:v>
      </x:c>
      <x:c r="W214" s="37"/>
      <x:c r="X214" s="42" t="str">
        <x:v>https://www.cremenorca.org/documents/documents/13856doc1220250508100538.pdf</x:v>
      </x:c>
      <x:c r="Y214" s="40" t="str">
        <x:v>PENDIENTE EXTRACCIÓN 2024</x:v>
      </x:c>
      <x:c r="Z214" s="37" t="n">
        <x:v>0</x:v>
      </x:c>
      <x:c r="AA214" s="40" t="str">
        <x:v>NO</x:v>
      </x:c>
      <x:c r="AB214" s="37" t="str">
        <x:v>PaP comercial-only en 2024; NO es never-treated.</x:v>
      </x:c>
      <x:c r="AC214" s="42" t="str">
        <x:v>https://www.menorca.info/menorca/local/2023/05/16/1937517/recogida-residuos-puerta-puerta-empieza-solo-negocios-ferreries-dudas.html</x:v>
      </x:c>
    </x:row>
    <x:row r="215" ht="30" customHeight="1">
      <x:c r="A215" s="55" t="n">
        <x:v>45352</x:v>
      </x:c>
      <x:c r="B215" s="38" t="n">
        <x:v>2024</x:v>
      </x:c>
      <x:c r="C215" s="38" t="n">
        <x:v>3</x:v>
      </x:c>
      <x:c r="D215" s="38" t="str">
        <x:v>Març</x:v>
      </x:c>
      <x:c r="E215" s="38" t="str">
        <x:v>Es Migjorn Gran</x:v>
      </x:c>
      <x:c r="F215" s="43"/>
      <x:c r="G215" s="43"/>
      <x:c r="H215" s="43"/>
      <x:c r="I215" s="43"/>
      <x:c r="J215" s="43"/>
      <x:c r="K215" s="43" t="str">
        <x:f>IF(COUNTA(F215:I215)=0,"",SUM(F215:I215))</x:f>
      </x:c>
      <x:c r="L215" s="43" t="str">
        <x:f>IF(COUNTA(F215:J215)=0,"",SUM(F215:J215))</x:f>
      </x:c>
      <x:c r="M215" s="51" t="str">
        <x:f>IF(L215="","",K215/L215)</x:f>
      </x:c>
      <x:c r="N215" s="43" t="n">
        <x:v>108256</x:v>
      </x:c>
      <x:c r="O215" s="49" t="n">
        <x:v>0.7741677115464379</x:v>
      </x:c>
      <x:c r="P215" s="38" t="str">
        <x:v>SÍ</x:v>
      </x:c>
      <x:c r="Q215" s="38" t="n">
        <x:v>1</x:v>
      </x:c>
      <x:c r="R215" s="38" t="n">
        <x:v>0</x:v>
      </x:c>
      <x:c r="S215" s="38" t="n">
        <x:v>0</x:v>
      </x:c>
      <x:c r="T215" s="38" t="n">
        <x:v>0</x:v>
      </x:c>
      <x:c r="U215" s="38" t="n">
        <x:v>0</x:v>
      </x:c>
      <x:c r="V215" s="57" t="n">
        <x:v>0</x:v>
      </x:c>
      <x:c r="W215" s="38"/>
      <x:c r="X215" s="41" t="str">
        <x:v>https://www.cremenorca.org/documents/documents/13856doc1220250508100538.pdf</x:v>
      </x:c>
      <x:c r="Y215" s="39" t="str">
        <x:v>PENDIENTE EXTRACCIÓN 2024</x:v>
      </x:c>
      <x:c r="Z215" s="38" t="n">
        <x:v>0</x:v>
      </x:c>
      <x:c r="AA215" s="39" t="str">
        <x:v>NO</x:v>
      </x:c>
      <x:c r="AB215" s="38" t="str">
        <x:v>PaP comercial-only en 2024; NO es never-treated.</x:v>
      </x:c>
      <x:c r="AC215" s="41" t="str">
        <x:v>https://menorcaaldia.com/articulo/actualidad/el-consorcio-de-residuos-de-menorca-refuerza-la-recogida-puerta-a-puerta-en-los-comercios</x:v>
      </x:c>
    </x:row>
    <x:row r="216" ht="30" customHeight="1">
      <x:c r="A216" s="56" t="n">
        <x:v>45352</x:v>
      </x:c>
      <x:c r="B216" s="37" t="n">
        <x:v>2024</x:v>
      </x:c>
      <x:c r="C216" s="37" t="n">
        <x:v>3</x:v>
      </x:c>
      <x:c r="D216" s="37" t="str">
        <x:v>Març</x:v>
      </x:c>
      <x:c r="E216" s="37" t="str">
        <x:v>Es Mercadal</x:v>
      </x:c>
      <x:c r="F216" s="44"/>
      <x:c r="G216" s="44"/>
      <x:c r="H216" s="44"/>
      <x:c r="I216" s="44"/>
      <x:c r="J216" s="44"/>
      <x:c r="K216" s="44" t="str">
        <x:f>IF(COUNTA(F216:I216)=0,"",SUM(F216:I216))</x:f>
      </x:c>
      <x:c r="L216" s="44" t="str">
        <x:f>IF(COUNTA(F216:J216)=0,"",SUM(F216:J216))</x:f>
      </x:c>
      <x:c r="M216" s="52" t="str">
        <x:f>IF(L216="","",K216/L216)</x:f>
      </x:c>
      <x:c r="N216" s="44" t="n">
        <x:v>108256</x:v>
      </x:c>
      <x:c r="O216" s="50" t="n">
        <x:v>0.7741677115464379</x:v>
      </x:c>
      <x:c r="P216" s="37" t="str">
        <x:v>SÍ</x:v>
      </x:c>
      <x:c r="Q216" s="37" t="n">
        <x:v>1</x:v>
      </x:c>
      <x:c r="R216" s="37" t="n">
        <x:v>0</x:v>
      </x:c>
      <x:c r="S216" s="37" t="n">
        <x:v>0</x:v>
      </x:c>
      <x:c r="T216" s="37" t="n">
        <x:v>0</x:v>
      </x:c>
      <x:c r="U216" s="37" t="n">
        <x:v>0</x:v>
      </x:c>
      <x:c r="V216" s="58" t="n">
        <x:v>0</x:v>
      </x:c>
      <x:c r="W216" s="37"/>
      <x:c r="X216" s="42" t="str">
        <x:v>https://www.cremenorca.org/documents/documents/13856doc1220250508100538.pdf</x:v>
      </x:c>
      <x:c r="Y216" s="40" t="str">
        <x:v>PENDIENTE EXTRACCIÓN 2024</x:v>
      </x:c>
      <x:c r="Z216" s="37" t="n">
        <x:v>0</x:v>
      </x:c>
      <x:c r="AA216" s="40" t="str">
        <x:v>NO</x:v>
      </x:c>
      <x:c r="AB216" s="37" t="str">
        <x:v>PaP comercial-only en 2024; NO es never-treated.</x:v>
      </x:c>
      <x:c r="AC216" s="42" t="str">
        <x:v>https://www.menorca.info/menorca/local/2023/09/12/2010471/recogida-puerta-puerta-entra-mal-pie-mercadal-fornells.html</x:v>
      </x:c>
    </x:row>
    <x:row r="217" ht="30" customHeight="1">
      <x:c r="A217" s="55" t="n">
        <x:v>45352</x:v>
      </x:c>
      <x:c r="B217" s="38" t="n">
        <x:v>2024</x:v>
      </x:c>
      <x:c r="C217" s="38" t="n">
        <x:v>3</x:v>
      </x:c>
      <x:c r="D217" s="38" t="str">
        <x:v>Març</x:v>
      </x:c>
      <x:c r="E217" s="38" t="str">
        <x:v>Alaior</x:v>
      </x:c>
      <x:c r="F217" s="43"/>
      <x:c r="G217" s="43"/>
      <x:c r="H217" s="43"/>
      <x:c r="I217" s="43"/>
      <x:c r="J217" s="43"/>
      <x:c r="K217" s="43" t="str">
        <x:f>IF(COUNTA(F217:I217)=0,"",SUM(F217:I217))</x:f>
      </x:c>
      <x:c r="L217" s="43" t="str">
        <x:f>IF(COUNTA(F217:J217)=0,"",SUM(F217:J217))</x:f>
      </x:c>
      <x:c r="M217" s="51" t="str">
        <x:f>IF(L217="","",K217/L217)</x:f>
      </x:c>
      <x:c r="N217" s="43" t="n">
        <x:v>108256</x:v>
      </x:c>
      <x:c r="O217" s="49" t="n">
        <x:v>0.7741677115464379</x:v>
      </x:c>
      <x:c r="P217" s="38" t="str">
        <x:v>SÍ</x:v>
      </x:c>
      <x:c r="Q217" s="38" t="n">
        <x:v>1</x:v>
      </x:c>
      <x:c r="R217" s="38" t="n">
        <x:v>0</x:v>
      </x:c>
      <x:c r="S217" s="38" t="n">
        <x:v>0</x:v>
      </x:c>
      <x:c r="T217" s="38" t="n">
        <x:v>0</x:v>
      </x:c>
      <x:c r="U217" s="38" t="n">
        <x:v>0</x:v>
      </x:c>
      <x:c r="V217" s="57" t="n">
        <x:v>0</x:v>
      </x:c>
      <x:c r="W217" s="38"/>
      <x:c r="X217" s="41" t="str">
        <x:v>https://www.cremenorca.org/documents/documents/13856doc1220250508100538.pdf</x:v>
      </x:c>
      <x:c r="Y217" s="39" t="str">
        <x:v>PENDIENTE EXTRACCIÓN 2024</x:v>
      </x:c>
      <x:c r="Z217" s="38" t="n">
        <x:v>0</x:v>
      </x:c>
      <x:c r="AA217" s="39" t="str">
        <x:v>NO</x:v>
      </x:c>
      <x:c r="AB217" s="38" t="str">
        <x:v>PaP comercial-only en 2024; NO es never-treated.</x:v>
      </x:c>
      <x:c r="AC217" s="41" t="str">
        <x:v>https://menorcaaldia.com/articulo/actualidad/el-consorcio-de-residuos-de-menorca-refuerza-la-recogida-puerta-a-puerta-en-los-comercios</x:v>
      </x:c>
    </x:row>
    <x:row r="218" ht="30" customHeight="1">
      <x:c r="A218" s="56" t="n">
        <x:v>45352</x:v>
      </x:c>
      <x:c r="B218" s="37" t="n">
        <x:v>2024</x:v>
      </x:c>
      <x:c r="C218" s="37" t="n">
        <x:v>3</x:v>
      </x:c>
      <x:c r="D218" s="37" t="str">
        <x:v>Març</x:v>
      </x:c>
      <x:c r="E218" s="37" t="str">
        <x:v>Maó</x:v>
      </x:c>
      <x:c r="F218" s="44" t="n">
        <x:v>125758</x:v>
      </x:c>
      <x:c r="G218" s="44" t="n">
        <x:v>52606</x:v>
      </x:c>
      <x:c r="H218" s="44" t="n">
        <x:v>69788</x:v>
      </x:c>
      <x:c r="I218" s="44" t="n">
        <x:v>61760</x:v>
      </x:c>
      <x:c r="J218" s="44" t="n">
        <x:v>672000</x:v>
      </x:c>
      <x:c r="K218" s="44" t="n">
        <x:f>IF(COUNTA(F218:I218)=0,"",SUM(F218:I218))</x:f>
        <x:v>309912</x:v>
      </x:c>
      <x:c r="L218" s="44" t="n">
        <x:f>IF(COUNTA(F218:J218)=0,"",SUM(F218:J218))</x:f>
        <x:v>981912</x:v>
      </x:c>
      <x:c r="M218" s="52" t="n">
        <x:f>IF(L218="","",K218/L218)</x:f>
        <x:v>0.3156209517757192</x:v>
      </x:c>
      <x:c r="N218" s="44" t="n">
        <x:v>108256</x:v>
      </x:c>
      <x:c r="O218" s="50" t="n">
        <x:v>0.7741677115464379</x:v>
      </x:c>
      <x:c r="P218" s="37" t="str">
        <x:v>SÍ</x:v>
      </x:c>
      <x:c r="Q218" s="37" t="n">
        <x:v>1</x:v>
      </x:c>
      <x:c r="R218" s="37" t="n">
        <x:v>0</x:v>
      </x:c>
      <x:c r="S218" s="37" t="n">
        <x:v>1</x:v>
      </x:c>
      <x:c r="T218" s="37" t="n">
        <x:v>0</x:v>
      </x:c>
      <x:c r="U218" s="37" t="n">
        <x:v>0</x:v>
      </x:c>
      <x:c r="V218" s="58" t="n">
        <x:v>0.1515569769399091</x:v>
      </x:c>
      <x:c r="W218" s="37" t="n">
        <x:v>4</x:v>
      </x:c>
      <x:c r="X218" s="42" t="str">
        <x:v>https://www.cremenorca.org/documents/documents/13808doc1220241204122124.pdf</x:v>
      </x:c>
      <x:c r="Y218" s="40" t="str">
        <x:v>OBSERVADO</x:v>
      </x:c>
      <x:c r="Z218" s="37" t="n">
        <x:v>5</x:v>
      </x:c>
      <x:c r="AA218" s="40" t="str">
        <x:v>SÍ</x:v>
      </x:c>
      <x:c r="AB218" s="37" t="str">
        <x:v>PaP domiciliario+comercial; usar cobertura/fases y excluir meses de transición en especificación limpia.</x:v>
      </x:c>
      <x:c r="AC218" s="42" t="str">
        <x:v>https://www.residusmenorca.net/municipis/mao/</x:v>
      </x:c>
    </x:row>
    <x:row r="219" ht="30" customHeight="1">
      <x:c r="A219" s="55" t="n">
        <x:v>45352</x:v>
      </x:c>
      <x:c r="B219" s="38" t="n">
        <x:v>2024</x:v>
      </x:c>
      <x:c r="C219" s="38" t="n">
        <x:v>3</x:v>
      </x:c>
      <x:c r="D219" s="38" t="str">
        <x:v>Març</x:v>
      </x:c>
      <x:c r="E219" s="38" t="str">
        <x:v>Es Castell</x:v>
      </x:c>
      <x:c r="F219" s="43" t="n">
        <x:v>21462</x:v>
      </x:c>
      <x:c r="G219" s="43" t="n">
        <x:v>13095</x:v>
      </x:c>
      <x:c r="H219" s="43" t="n">
        <x:v>22252</x:v>
      </x:c>
      <x:c r="I219" s="43" t="n">
        <x:v>15660</x:v>
      </x:c>
      <x:c r="J219" s="43" t="n">
        <x:v>141960</x:v>
      </x:c>
      <x:c r="K219" s="43" t="n">
        <x:f>IF(COUNTA(F219:I219)=0,"",SUM(F219:I219))</x:f>
        <x:v>72469</x:v>
      </x:c>
      <x:c r="L219" s="43" t="n">
        <x:f>IF(COUNTA(F219:J219)=0,"",SUM(F219:J219))</x:f>
        <x:v>214429</x:v>
      </x:c>
      <x:c r="M219" s="51" t="n">
        <x:f>IF(L219="","",K219/L219)</x:f>
        <x:v>0.33796268228644444</x:v>
      </x:c>
      <x:c r="N219" s="43" t="n">
        <x:v>108256</x:v>
      </x:c>
      <x:c r="O219" s="49" t="n">
        <x:v>0.7741677115464379</x:v>
      </x:c>
      <x:c r="P219" s="38" t="str">
        <x:v>SÍ</x:v>
      </x:c>
      <x:c r="Q219" s="38" t="n">
        <x:v>1</x:v>
      </x:c>
      <x:c r="R219" s="38" t="n">
        <x:v>0</x:v>
      </x:c>
      <x:c r="S219" s="38" t="n">
        <x:v>1</x:v>
      </x:c>
      <x:c r="T219" s="38" t="n">
        <x:v>0</x:v>
      </x:c>
      <x:c r="U219" s="38" t="n">
        <x:v>0</x:v>
      </x:c>
      <x:c r="V219" s="57" t="n">
        <x:v>0.2959587955625991</x:v>
      </x:c>
      <x:c r="W219" s="38" t="n">
        <x:v>3</x:v>
      </x:c>
      <x:c r="X219" s="41" t="str">
        <x:v>https://www.cremenorca.org/documents/documents/13808doc1220241204122124.pdf</x:v>
      </x:c>
      <x:c r="Y219" s="39" t="str">
        <x:v>OBSERVADO</x:v>
      </x:c>
      <x:c r="Z219" s="38" t="n">
        <x:v>5</x:v>
      </x:c>
      <x:c r="AA219" s="39" t="str">
        <x:v>SÍ</x:v>
      </x:c>
      <x:c r="AB219" s="38" t="str">
        <x:v>PaP domiciliario+comercial; usar cobertura/fases y excluir meses de transición en especificación limpia.</x:v>
      </x:c>
      <x:c r="AC219" s="41" t="str">
        <x:v>https://www.cremenorca.org/documents/documents/13808doc1220241204122124.pdf</x:v>
      </x:c>
    </x:row>
    <x:row r="220" ht="30" customHeight="1">
      <x:c r="A220" s="56" t="n">
        <x:v>45352</x:v>
      </x:c>
      <x:c r="B220" s="37" t="n">
        <x:v>2024</x:v>
      </x:c>
      <x:c r="C220" s="37" t="n">
        <x:v>3</x:v>
      </x:c>
      <x:c r="D220" s="37" t="str">
        <x:v>Març</x:v>
      </x:c>
      <x:c r="E220" s="37" t="str">
        <x:v>Sant Lluís</x:v>
      </x:c>
      <x:c r="F220" s="44"/>
      <x:c r="G220" s="44"/>
      <x:c r="H220" s="44"/>
      <x:c r="I220" s="44"/>
      <x:c r="J220" s="44"/>
      <x:c r="K220" s="44" t="str">
        <x:f>IF(COUNTA(F220:I220)=0,"",SUM(F220:I220))</x:f>
      </x:c>
      <x:c r="L220" s="44" t="str">
        <x:f>IF(COUNTA(F220:J220)=0,"",SUM(F220:J220))</x:f>
      </x:c>
      <x:c r="M220" s="52" t="str">
        <x:f>IF(L220="","",K220/L220)</x:f>
      </x:c>
      <x:c r="N220" s="44" t="n">
        <x:v>108256</x:v>
      </x:c>
      <x:c r="O220" s="50" t="n">
        <x:v>0.7741677115464379</x:v>
      </x:c>
      <x:c r="P220" s="37" t="str">
        <x:v>SÍ</x:v>
      </x:c>
      <x:c r="Q220" s="37" t="n">
        <x:v>1</x:v>
      </x:c>
      <x:c r="R220" s="37" t="n">
        <x:v>0</x:v>
      </x:c>
      <x:c r="S220" s="37" t="n">
        <x:v>0</x:v>
      </x:c>
      <x:c r="T220" s="37" t="n">
        <x:v>0</x:v>
      </x:c>
      <x:c r="U220" s="37" t="n">
        <x:v>0</x:v>
      </x:c>
      <x:c r="V220" s="58" t="n">
        <x:v>0</x:v>
      </x:c>
      <x:c r="W220" s="37"/>
      <x:c r="X220" s="42" t="str">
        <x:v>https://www.cremenorca.org/documents/documents/13856doc1220250508100538.pdf</x:v>
      </x:c>
      <x:c r="Y220" s="40" t="str">
        <x:v>PENDIENTE EXTRACCIÓN 2024</x:v>
      </x:c>
      <x:c r="Z220" s="37" t="n">
        <x:v>0</x:v>
      </x:c>
      <x:c r="AA220" s="40" t="str">
        <x:v>NO</x:v>
      </x:c>
      <x:c r="AB220" s="37" t="str">
        <x:v>PaP comercial-only en 2024; NO es never-treated.</x:v>
      </x:c>
      <x:c r="AC220" s="42" t="str">
        <x:v>https://menorcaaldia.com/articulo/actualidad/el-consorcio-de-residuos-de-menorca-refuerza-la-recogida-puerta-a-puerta-en-los-comercios</x:v>
      </x:c>
    </x:row>
    <x:row r="221" ht="30" customHeight="1">
      <x:c r="A221" s="55" t="n">
        <x:v>45383</x:v>
      </x:c>
      <x:c r="B221" s="38" t="n">
        <x:v>2024</x:v>
      </x:c>
      <x:c r="C221" s="38" t="n">
        <x:v>4</x:v>
      </x:c>
      <x:c r="D221" s="38" t="str">
        <x:v>Abril</x:v>
      </x:c>
      <x:c r="E221" s="38" t="str">
        <x:v>Ciutadella</x:v>
      </x:c>
      <x:c r="F221" s="43"/>
      <x:c r="G221" s="43"/>
      <x:c r="H221" s="43"/>
      <x:c r="I221" s="43"/>
      <x:c r="J221" s="43"/>
      <x:c r="K221" s="43" t="str">
        <x:f>IF(COUNTA(F221:I221)=0,"",SUM(F221:I221))</x:f>
      </x:c>
      <x:c r="L221" s="43" t="str">
        <x:f>IF(COUNTA(F221:J221)=0,"",SUM(F221:J221))</x:f>
      </x:c>
      <x:c r="M221" s="51" t="str">
        <x:f>IF(L221="","",K221/L221)</x:f>
      </x:c>
      <x:c r="N221" s="43" t="n">
        <x:v>118564</x:v>
      </x:c>
      <x:c r="O221" s="49" t="n">
        <x:v>0.8478829861789818</x:v>
      </x:c>
      <x:c r="P221" s="38" t="str">
        <x:v>SÍ</x:v>
      </x:c>
      <x:c r="Q221" s="38" t="n">
        <x:v>1</x:v>
      </x:c>
      <x:c r="R221" s="38" t="n">
        <x:v>0</x:v>
      </x:c>
      <x:c r="S221" s="38" t="n">
        <x:v>0</x:v>
      </x:c>
      <x:c r="T221" s="38" t="n">
        <x:v>0</x:v>
      </x:c>
      <x:c r="U221" s="38" t="n">
        <x:v>0</x:v>
      </x:c>
      <x:c r="V221" s="57" t="n">
        <x:v>0</x:v>
      </x:c>
      <x:c r="W221" s="38"/>
      <x:c r="X221" s="41" t="str">
        <x:v>https://www.cremenorca.org/documents/documents/13856doc1220250508100538.pdf</x:v>
      </x:c>
      <x:c r="Y221" s="39" t="str">
        <x:v>PENDIENTE EXTRACCIÓN 2024</x:v>
      </x:c>
      <x:c r="Z221" s="38" t="n">
        <x:v>0</x:v>
      </x:c>
      <x:c r="AA221" s="39" t="str">
        <x:v>NO</x:v>
      </x:c>
      <x:c r="AB221" s="38" t="str">
        <x:v>PaP comercial-only en 2024; NO es never-treated.</x:v>
      </x:c>
      <x:c r="AC221" s="41" t="str">
        <x:v>https://www.menorca.info/menorca/local/2023/07/12/1974711/comerciantes-ciutadella-estallan-contra-puerta-puerta-hay-basura-todas-horas.html</x:v>
      </x:c>
    </x:row>
    <x:row r="222" ht="30" customHeight="1">
      <x:c r="A222" s="56" t="n">
        <x:v>45383</x:v>
      </x:c>
      <x:c r="B222" s="37" t="n">
        <x:v>2024</x:v>
      </x:c>
      <x:c r="C222" s="37" t="n">
        <x:v>4</x:v>
      </x:c>
      <x:c r="D222" s="37" t="str">
        <x:v>Abril</x:v>
      </x:c>
      <x:c r="E222" s="37" t="str">
        <x:v>Ferreries</x:v>
      </x:c>
      <x:c r="F222" s="44"/>
      <x:c r="G222" s="44"/>
      <x:c r="H222" s="44"/>
      <x:c r="I222" s="44"/>
      <x:c r="J222" s="44"/>
      <x:c r="K222" s="44" t="str">
        <x:f>IF(COUNTA(F222:I222)=0,"",SUM(F222:I222))</x:f>
      </x:c>
      <x:c r="L222" s="44" t="str">
        <x:f>IF(COUNTA(F222:J222)=0,"",SUM(F222:J222))</x:f>
      </x:c>
      <x:c r="M222" s="52" t="str">
        <x:f>IF(L222="","",K222/L222)</x:f>
      </x:c>
      <x:c r="N222" s="44" t="n">
        <x:v>118564</x:v>
      </x:c>
      <x:c r="O222" s="50" t="n">
        <x:v>0.8478829861789818</x:v>
      </x:c>
      <x:c r="P222" s="37" t="str">
        <x:v>SÍ</x:v>
      </x:c>
      <x:c r="Q222" s="37" t="n">
        <x:v>1</x:v>
      </x:c>
      <x:c r="R222" s="37" t="n">
        <x:v>0</x:v>
      </x:c>
      <x:c r="S222" s="37" t="n">
        <x:v>0</x:v>
      </x:c>
      <x:c r="T222" s="37" t="n">
        <x:v>0</x:v>
      </x:c>
      <x:c r="U222" s="37" t="n">
        <x:v>0</x:v>
      </x:c>
      <x:c r="V222" s="58" t="n">
        <x:v>0</x:v>
      </x:c>
      <x:c r="W222" s="37"/>
      <x:c r="X222" s="42" t="str">
        <x:v>https://www.cremenorca.org/documents/documents/13856doc1220250508100538.pdf</x:v>
      </x:c>
      <x:c r="Y222" s="40" t="str">
        <x:v>PENDIENTE EXTRACCIÓN 2024</x:v>
      </x:c>
      <x:c r="Z222" s="37" t="n">
        <x:v>0</x:v>
      </x:c>
      <x:c r="AA222" s="40" t="str">
        <x:v>NO</x:v>
      </x:c>
      <x:c r="AB222" s="37" t="str">
        <x:v>PaP comercial-only en 2024; NO es never-treated.</x:v>
      </x:c>
      <x:c r="AC222" s="42" t="str">
        <x:v>https://www.menorca.info/menorca/local/2023/05/16/1937517/recogida-residuos-puerta-puerta-empieza-solo-negocios-ferreries-dudas.html</x:v>
      </x:c>
    </x:row>
    <x:row r="223" ht="30" customHeight="1">
      <x:c r="A223" s="55" t="n">
        <x:v>45383</x:v>
      </x:c>
      <x:c r="B223" s="38" t="n">
        <x:v>2024</x:v>
      </x:c>
      <x:c r="C223" s="38" t="n">
        <x:v>4</x:v>
      </x:c>
      <x:c r="D223" s="38" t="str">
        <x:v>Abril</x:v>
      </x:c>
      <x:c r="E223" s="38" t="str">
        <x:v>Es Migjorn Gran</x:v>
      </x:c>
      <x:c r="F223" s="43"/>
      <x:c r="G223" s="43"/>
      <x:c r="H223" s="43"/>
      <x:c r="I223" s="43"/>
      <x:c r="J223" s="43"/>
      <x:c r="K223" s="43" t="str">
        <x:f>IF(COUNTA(F223:I223)=0,"",SUM(F223:I223))</x:f>
      </x:c>
      <x:c r="L223" s="43" t="str">
        <x:f>IF(COUNTA(F223:J223)=0,"",SUM(F223:J223))</x:f>
      </x:c>
      <x:c r="M223" s="51" t="str">
        <x:f>IF(L223="","",K223/L223)</x:f>
      </x:c>
      <x:c r="N223" s="43" t="n">
        <x:v>118564</x:v>
      </x:c>
      <x:c r="O223" s="49" t="n">
        <x:v>0.8478829861789818</x:v>
      </x:c>
      <x:c r="P223" s="38" t="str">
        <x:v>SÍ</x:v>
      </x:c>
      <x:c r="Q223" s="38" t="n">
        <x:v>1</x:v>
      </x:c>
      <x:c r="R223" s="38" t="n">
        <x:v>0</x:v>
      </x:c>
      <x:c r="S223" s="38" t="n">
        <x:v>0</x:v>
      </x:c>
      <x:c r="T223" s="38" t="n">
        <x:v>0</x:v>
      </x:c>
      <x:c r="U223" s="38" t="n">
        <x:v>0</x:v>
      </x:c>
      <x:c r="V223" s="57" t="n">
        <x:v>0</x:v>
      </x:c>
      <x:c r="W223" s="38"/>
      <x:c r="X223" s="41" t="str">
        <x:v>https://www.cremenorca.org/documents/documents/13856doc1220250508100538.pdf</x:v>
      </x:c>
      <x:c r="Y223" s="39" t="str">
        <x:v>PENDIENTE EXTRACCIÓN 2024</x:v>
      </x:c>
      <x:c r="Z223" s="38" t="n">
        <x:v>0</x:v>
      </x:c>
      <x:c r="AA223" s="39" t="str">
        <x:v>NO</x:v>
      </x:c>
      <x:c r="AB223" s="38" t="str">
        <x:v>PaP comercial-only en 2024; NO es never-treated.</x:v>
      </x:c>
      <x:c r="AC223" s="41" t="str">
        <x:v>https://menorcaaldia.com/articulo/actualidad/el-consorcio-de-residuos-de-menorca-refuerza-la-recogida-puerta-a-puerta-en-los-comercios</x:v>
      </x:c>
    </x:row>
    <x:row r="224" ht="30" customHeight="1">
      <x:c r="A224" s="56" t="n">
        <x:v>45383</x:v>
      </x:c>
      <x:c r="B224" s="37" t="n">
        <x:v>2024</x:v>
      </x:c>
      <x:c r="C224" s="37" t="n">
        <x:v>4</x:v>
      </x:c>
      <x:c r="D224" s="37" t="str">
        <x:v>Abril</x:v>
      </x:c>
      <x:c r="E224" s="37" t="str">
        <x:v>Es Mercadal</x:v>
      </x:c>
      <x:c r="F224" s="44"/>
      <x:c r="G224" s="44"/>
      <x:c r="H224" s="44"/>
      <x:c r="I224" s="44"/>
      <x:c r="J224" s="44"/>
      <x:c r="K224" s="44" t="str">
        <x:f>IF(COUNTA(F224:I224)=0,"",SUM(F224:I224))</x:f>
      </x:c>
      <x:c r="L224" s="44" t="str">
        <x:f>IF(COUNTA(F224:J224)=0,"",SUM(F224:J224))</x:f>
      </x:c>
      <x:c r="M224" s="52" t="str">
        <x:f>IF(L224="","",K224/L224)</x:f>
      </x:c>
      <x:c r="N224" s="44" t="n">
        <x:v>118564</x:v>
      </x:c>
      <x:c r="O224" s="50" t="n">
        <x:v>0.8478829861789818</x:v>
      </x:c>
      <x:c r="P224" s="37" t="str">
        <x:v>SÍ</x:v>
      </x:c>
      <x:c r="Q224" s="37" t="n">
        <x:v>1</x:v>
      </x:c>
      <x:c r="R224" s="37" t="n">
        <x:v>0</x:v>
      </x:c>
      <x:c r="S224" s="37" t="n">
        <x:v>0</x:v>
      </x:c>
      <x:c r="T224" s="37" t="n">
        <x:v>0</x:v>
      </x:c>
      <x:c r="U224" s="37" t="n">
        <x:v>0</x:v>
      </x:c>
      <x:c r="V224" s="58" t="n">
        <x:v>0</x:v>
      </x:c>
      <x:c r="W224" s="37"/>
      <x:c r="X224" s="42" t="str">
        <x:v>https://www.cremenorca.org/documents/documents/13856doc1220250508100538.pdf</x:v>
      </x:c>
      <x:c r="Y224" s="40" t="str">
        <x:v>PENDIENTE EXTRACCIÓN 2024</x:v>
      </x:c>
      <x:c r="Z224" s="37" t="n">
        <x:v>0</x:v>
      </x:c>
      <x:c r="AA224" s="40" t="str">
        <x:v>NO</x:v>
      </x:c>
      <x:c r="AB224" s="37" t="str">
        <x:v>PaP comercial-only en 2024; NO es never-treated.</x:v>
      </x:c>
      <x:c r="AC224" s="42" t="str">
        <x:v>https://www.menorca.info/menorca/local/2023/09/12/2010471/recogida-puerta-puerta-entra-mal-pie-mercadal-fornells.html</x:v>
      </x:c>
    </x:row>
    <x:row r="225" ht="30" customHeight="1">
      <x:c r="A225" s="55" t="n">
        <x:v>45383</x:v>
      </x:c>
      <x:c r="B225" s="38" t="n">
        <x:v>2024</x:v>
      </x:c>
      <x:c r="C225" s="38" t="n">
        <x:v>4</x:v>
      </x:c>
      <x:c r="D225" s="38" t="str">
        <x:v>Abril</x:v>
      </x:c>
      <x:c r="E225" s="38" t="str">
        <x:v>Alaior</x:v>
      </x:c>
      <x:c r="F225" s="43"/>
      <x:c r="G225" s="43"/>
      <x:c r="H225" s="43"/>
      <x:c r="I225" s="43"/>
      <x:c r="J225" s="43"/>
      <x:c r="K225" s="43" t="str">
        <x:f>IF(COUNTA(F225:I225)=0,"",SUM(F225:I225))</x:f>
      </x:c>
      <x:c r="L225" s="43" t="str">
        <x:f>IF(COUNTA(F225:J225)=0,"",SUM(F225:J225))</x:f>
      </x:c>
      <x:c r="M225" s="51" t="str">
        <x:f>IF(L225="","",K225/L225)</x:f>
      </x:c>
      <x:c r="N225" s="43" t="n">
        <x:v>118564</x:v>
      </x:c>
      <x:c r="O225" s="49" t="n">
        <x:v>0.8478829861789818</x:v>
      </x:c>
      <x:c r="P225" s="38" t="str">
        <x:v>SÍ</x:v>
      </x:c>
      <x:c r="Q225" s="38" t="n">
        <x:v>1</x:v>
      </x:c>
      <x:c r="R225" s="38" t="n">
        <x:v>0</x:v>
      </x:c>
      <x:c r="S225" s="38" t="n">
        <x:v>0</x:v>
      </x:c>
      <x:c r="T225" s="38" t="n">
        <x:v>0</x:v>
      </x:c>
      <x:c r="U225" s="38" t="n">
        <x:v>0</x:v>
      </x:c>
      <x:c r="V225" s="57" t="n">
        <x:v>0</x:v>
      </x:c>
      <x:c r="W225" s="38"/>
      <x:c r="X225" s="41" t="str">
        <x:v>https://www.cremenorca.org/documents/documents/13856doc1220250508100538.pdf</x:v>
      </x:c>
      <x:c r="Y225" s="39" t="str">
        <x:v>PENDIENTE EXTRACCIÓN 2024</x:v>
      </x:c>
      <x:c r="Z225" s="38" t="n">
        <x:v>0</x:v>
      </x:c>
      <x:c r="AA225" s="39" t="str">
        <x:v>NO</x:v>
      </x:c>
      <x:c r="AB225" s="38" t="str">
        <x:v>PaP comercial-only en 2024; NO es never-treated.</x:v>
      </x:c>
      <x:c r="AC225" s="41" t="str">
        <x:v>https://menorcaaldia.com/articulo/actualidad/el-consorcio-de-residuos-de-menorca-refuerza-la-recogida-puerta-a-puerta-en-los-comercios</x:v>
      </x:c>
    </x:row>
    <x:row r="226" ht="30" customHeight="1">
      <x:c r="A226" s="56" t="n">
        <x:v>45383</x:v>
      </x:c>
      <x:c r="B226" s="37" t="n">
        <x:v>2024</x:v>
      </x:c>
      <x:c r="C226" s="37" t="n">
        <x:v>4</x:v>
      </x:c>
      <x:c r="D226" s="37" t="str">
        <x:v>Abril</x:v>
      </x:c>
      <x:c r="E226" s="37" t="str">
        <x:v>Maó</x:v>
      </x:c>
      <x:c r="F226" s="44" t="n">
        <x:v>142622</x:v>
      </x:c>
      <x:c r="G226" s="44" t="n">
        <x:v>66625</x:v>
      </x:c>
      <x:c r="H226" s="44" t="n">
        <x:v>81850</x:v>
      </x:c>
      <x:c r="I226" s="44" t="n">
        <x:v>69260</x:v>
      </x:c>
      <x:c r="J226" s="44" t="n">
        <x:v>721220</x:v>
      </x:c>
      <x:c r="K226" s="44" t="n">
        <x:f>IF(COUNTA(F226:I226)=0,"",SUM(F226:I226))</x:f>
        <x:v>360357</x:v>
      </x:c>
      <x:c r="L226" s="44" t="n">
        <x:f>IF(COUNTA(F226:J226)=0,"",SUM(F226:J226))</x:f>
        <x:v>1081577</x:v>
      </x:c>
      <x:c r="M226" s="52" t="n">
        <x:f>IF(L226="","",K226/L226)</x:f>
        <x:v>0.3331773882025968</x:v>
      </x:c>
      <x:c r="N226" s="44" t="n">
        <x:v>118564</x:v>
      </x:c>
      <x:c r="O226" s="50" t="n">
        <x:v>0.8478829861789818</x:v>
      </x:c>
      <x:c r="P226" s="37" t="str">
        <x:v>SÍ</x:v>
      </x:c>
      <x:c r="Q226" s="37" t="n">
        <x:v>1</x:v>
      </x:c>
      <x:c r="R226" s="37" t="n">
        <x:v>0</x:v>
      </x:c>
      <x:c r="S226" s="37" t="n">
        <x:v>1</x:v>
      </x:c>
      <x:c r="T226" s="37" t="n">
        <x:v>0</x:v>
      </x:c>
      <x:c r="U226" s="37" t="n">
        <x:v>0</x:v>
      </x:c>
      <x:c r="V226" s="58" t="n">
        <x:v>0.1515569769399091</x:v>
      </x:c>
      <x:c r="W226" s="37" t="n">
        <x:v>5</x:v>
      </x:c>
      <x:c r="X226" s="42" t="str">
        <x:v>https://www.cremenorca.org/documents/documents/13808doc1220241204122124.pdf</x:v>
      </x:c>
      <x:c r="Y226" s="40" t="str">
        <x:v>OBSERVADO</x:v>
      </x:c>
      <x:c r="Z226" s="37" t="n">
        <x:v>5</x:v>
      </x:c>
      <x:c r="AA226" s="40" t="str">
        <x:v>SÍ</x:v>
      </x:c>
      <x:c r="AB226" s="37" t="str">
        <x:v>PaP domiciliario+comercial; usar cobertura/fases y excluir meses de transición en especificación limpia.</x:v>
      </x:c>
      <x:c r="AC226" s="42" t="str">
        <x:v>https://www.residusmenorca.net/municipis/mao/</x:v>
      </x:c>
    </x:row>
    <x:row r="227" ht="30" customHeight="1">
      <x:c r="A227" s="55" t="n">
        <x:v>45383</x:v>
      </x:c>
      <x:c r="B227" s="38" t="n">
        <x:v>2024</x:v>
      </x:c>
      <x:c r="C227" s="38" t="n">
        <x:v>4</x:v>
      </x:c>
      <x:c r="D227" s="38" t="str">
        <x:v>Abril</x:v>
      </x:c>
      <x:c r="E227" s="38" t="str">
        <x:v>Es Castell</x:v>
      </x:c>
      <x:c r="F227" s="43" t="n">
        <x:v>21578</x:v>
      </x:c>
      <x:c r="G227" s="43" t="n">
        <x:v>19935</x:v>
      </x:c>
      <x:c r="H227" s="43" t="n">
        <x:v>24990</x:v>
      </x:c>
      <x:c r="I227" s="43" t="n">
        <x:v>26860</x:v>
      </x:c>
      <x:c r="J227" s="43" t="n">
        <x:v>117460</x:v>
      </x:c>
      <x:c r="K227" s="43" t="n">
        <x:f>IF(COUNTA(F227:I227)=0,"",SUM(F227:I227))</x:f>
        <x:v>93363</x:v>
      </x:c>
      <x:c r="L227" s="43" t="n">
        <x:f>IF(COUNTA(F227:J227)=0,"",SUM(F227:J227))</x:f>
        <x:v>210823</x:v>
      </x:c>
      <x:c r="M227" s="51" t="n">
        <x:f>IF(L227="","",K227/L227)</x:f>
        <x:v>0.4428501634072184</x:v>
      </x:c>
      <x:c r="N227" s="43" t="n">
        <x:v>118564</x:v>
      </x:c>
      <x:c r="O227" s="49" t="n">
        <x:v>0.8478829861789818</x:v>
      </x:c>
      <x:c r="P227" s="38" t="str">
        <x:v>SÍ</x:v>
      </x:c>
      <x:c r="Q227" s="38" t="n">
        <x:v>1</x:v>
      </x:c>
      <x:c r="R227" s="38" t="n">
        <x:v>0</x:v>
      </x:c>
      <x:c r="S227" s="38" t="n">
        <x:v>1</x:v>
      </x:c>
      <x:c r="T227" s="38" t="n">
        <x:v>0</x:v>
      </x:c>
      <x:c r="U227" s="38" t="n">
        <x:v>1</x:v>
      </x:c>
      <x:c r="V227" s="57"/>
      <x:c r="W227" s="38" t="n">
        <x:v>4</x:v>
      </x:c>
      <x:c r="X227" s="41" t="str">
        <x:v>https://www.cremenorca.org/documents/documents/13808doc1220241204122124.pdf</x:v>
      </x:c>
      <x:c r="Y227" s="39" t="str">
        <x:v>OBSERVADO</x:v>
      </x:c>
      <x:c r="Z227" s="38" t="n">
        <x:v>5</x:v>
      </x:c>
      <x:c r="AA227" s="39" t="str">
        <x:v>NO</x:v>
      </x:c>
      <x:c r="AB227" s="38" t="str">
        <x:v>PaP domiciliario+comercial; usar cobertura/fases y excluir meses de transición en especificación limpia.</x:v>
      </x:c>
      <x:c r="AC227" s="41" t="str">
        <x:v>https://www.cremenorca.org/documents/documents/13808doc1220241204122124.pdf</x:v>
      </x:c>
    </x:row>
    <x:row r="228" ht="30" customHeight="1">
      <x:c r="A228" s="56" t="n">
        <x:v>45383</x:v>
      </x:c>
      <x:c r="B228" s="37" t="n">
        <x:v>2024</x:v>
      </x:c>
      <x:c r="C228" s="37" t="n">
        <x:v>4</x:v>
      </x:c>
      <x:c r="D228" s="37" t="str">
        <x:v>Abril</x:v>
      </x:c>
      <x:c r="E228" s="37" t="str">
        <x:v>Sant Lluís</x:v>
      </x:c>
      <x:c r="F228" s="44"/>
      <x:c r="G228" s="44"/>
      <x:c r="H228" s="44"/>
      <x:c r="I228" s="44"/>
      <x:c r="J228" s="44"/>
      <x:c r="K228" s="44" t="str">
        <x:f>IF(COUNTA(F228:I228)=0,"",SUM(F228:I228))</x:f>
      </x:c>
      <x:c r="L228" s="44" t="str">
        <x:f>IF(COUNTA(F228:J228)=0,"",SUM(F228:J228))</x:f>
      </x:c>
      <x:c r="M228" s="52" t="str">
        <x:f>IF(L228="","",K228/L228)</x:f>
      </x:c>
      <x:c r="N228" s="44" t="n">
        <x:v>118564</x:v>
      </x:c>
      <x:c r="O228" s="50" t="n">
        <x:v>0.8478829861789818</x:v>
      </x:c>
      <x:c r="P228" s="37" t="str">
        <x:v>SÍ</x:v>
      </x:c>
      <x:c r="Q228" s="37" t="n">
        <x:v>1</x:v>
      </x:c>
      <x:c r="R228" s="37" t="n">
        <x:v>0</x:v>
      </x:c>
      <x:c r="S228" s="37" t="n">
        <x:v>0</x:v>
      </x:c>
      <x:c r="T228" s="37" t="n">
        <x:v>0</x:v>
      </x:c>
      <x:c r="U228" s="37" t="n">
        <x:v>0</x:v>
      </x:c>
      <x:c r="V228" s="58" t="n">
        <x:v>0</x:v>
      </x:c>
      <x:c r="W228" s="37"/>
      <x:c r="X228" s="42" t="str">
        <x:v>https://www.cremenorca.org/documents/documents/13856doc1220250508100538.pdf</x:v>
      </x:c>
      <x:c r="Y228" s="40" t="str">
        <x:v>PENDIENTE EXTRACCIÓN 2024</x:v>
      </x:c>
      <x:c r="Z228" s="37" t="n">
        <x:v>0</x:v>
      </x:c>
      <x:c r="AA228" s="40" t="str">
        <x:v>NO</x:v>
      </x:c>
      <x:c r="AB228" s="37" t="str">
        <x:v>PaP comercial-only en 2024; NO es never-treated.</x:v>
      </x:c>
      <x:c r="AC228" s="42" t="str">
        <x:v>https://menorcaaldia.com/articulo/actualidad/el-consorcio-de-residuos-de-menorca-refuerza-la-recogida-puerta-a-puerta-en-los-comercios</x:v>
      </x:c>
    </x:row>
    <x:row r="229" ht="30" customHeight="1">
      <x:c r="A229" s="55" t="n">
        <x:v>45413</x:v>
      </x:c>
      <x:c r="B229" s="38" t="n">
        <x:v>2024</x:v>
      </x:c>
      <x:c r="C229" s="38" t="n">
        <x:v>5</x:v>
      </x:c>
      <x:c r="D229" s="38" t="str">
        <x:v>Maig</x:v>
      </x:c>
      <x:c r="E229" s="38" t="str">
        <x:v>Ciutadella</x:v>
      </x:c>
      <x:c r="F229" s="43"/>
      <x:c r="G229" s="43"/>
      <x:c r="H229" s="43"/>
      <x:c r="I229" s="43"/>
      <x:c r="J229" s="43"/>
      <x:c r="K229" s="43" t="str">
        <x:f>IF(COUNTA(F229:I229)=0,"",SUM(F229:I229))</x:f>
      </x:c>
      <x:c r="L229" s="43" t="str">
        <x:f>IF(COUNTA(F229:J229)=0,"",SUM(F229:J229))</x:f>
      </x:c>
      <x:c r="M229" s="51" t="str">
        <x:f>IF(L229="","",K229/L229)</x:f>
      </x:c>
      <x:c r="N229" s="43" t="n">
        <x:v>145710</x:v>
      </x:c>
      <x:c r="O229" s="49" t="n">
        <x:v>1.0420113180741157</x:v>
      </x:c>
      <x:c r="P229" s="38" t="str">
        <x:v>SÍ</x:v>
      </x:c>
      <x:c r="Q229" s="38" t="n">
        <x:v>1</x:v>
      </x:c>
      <x:c r="R229" s="38" t="n">
        <x:v>0</x:v>
      </x:c>
      <x:c r="S229" s="38" t="n">
        <x:v>0</x:v>
      </x:c>
      <x:c r="T229" s="38" t="n">
        <x:v>0</x:v>
      </x:c>
      <x:c r="U229" s="38" t="n">
        <x:v>0</x:v>
      </x:c>
      <x:c r="V229" s="57" t="n">
        <x:v>0</x:v>
      </x:c>
      <x:c r="W229" s="38"/>
      <x:c r="X229" s="41" t="str">
        <x:v>https://www.cremenorca.org/documents/documents/13856doc1220250508100538.pdf</x:v>
      </x:c>
      <x:c r="Y229" s="39" t="str">
        <x:v>PENDIENTE EXTRACCIÓN 2024</x:v>
      </x:c>
      <x:c r="Z229" s="38" t="n">
        <x:v>0</x:v>
      </x:c>
      <x:c r="AA229" s="39" t="str">
        <x:v>NO</x:v>
      </x:c>
      <x:c r="AB229" s="38" t="str">
        <x:v>PaP comercial-only en 2024; NO es never-treated.</x:v>
      </x:c>
      <x:c r="AC229" s="41" t="str">
        <x:v>https://www.menorca.info/menorca/local/2023/07/12/1974711/comerciantes-ciutadella-estallan-contra-puerta-puerta-hay-basura-todas-horas.html</x:v>
      </x:c>
    </x:row>
    <x:row r="230" ht="30" customHeight="1">
      <x:c r="A230" s="56" t="n">
        <x:v>45413</x:v>
      </x:c>
      <x:c r="B230" s="37" t="n">
        <x:v>2024</x:v>
      </x:c>
      <x:c r="C230" s="37" t="n">
        <x:v>5</x:v>
      </x:c>
      <x:c r="D230" s="37" t="str">
        <x:v>Maig</x:v>
      </x:c>
      <x:c r="E230" s="37" t="str">
        <x:v>Ferreries</x:v>
      </x:c>
      <x:c r="F230" s="44"/>
      <x:c r="G230" s="44"/>
      <x:c r="H230" s="44"/>
      <x:c r="I230" s="44"/>
      <x:c r="J230" s="44"/>
      <x:c r="K230" s="44" t="str">
        <x:f>IF(COUNTA(F230:I230)=0,"",SUM(F230:I230))</x:f>
      </x:c>
      <x:c r="L230" s="44" t="str">
        <x:f>IF(COUNTA(F230:J230)=0,"",SUM(F230:J230))</x:f>
      </x:c>
      <x:c r="M230" s="52" t="str">
        <x:f>IF(L230="","",K230/L230)</x:f>
      </x:c>
      <x:c r="N230" s="44" t="n">
        <x:v>145710</x:v>
      </x:c>
      <x:c r="O230" s="50" t="n">
        <x:v>1.0420113180741157</x:v>
      </x:c>
      <x:c r="P230" s="37" t="str">
        <x:v>SÍ</x:v>
      </x:c>
      <x:c r="Q230" s="37" t="n">
        <x:v>1</x:v>
      </x:c>
      <x:c r="R230" s="37" t="n">
        <x:v>0</x:v>
      </x:c>
      <x:c r="S230" s="37" t="n">
        <x:v>0</x:v>
      </x:c>
      <x:c r="T230" s="37" t="n">
        <x:v>0</x:v>
      </x:c>
      <x:c r="U230" s="37" t="n">
        <x:v>0</x:v>
      </x:c>
      <x:c r="V230" s="58" t="n">
        <x:v>0</x:v>
      </x:c>
      <x:c r="W230" s="37"/>
      <x:c r="X230" s="42" t="str">
        <x:v>https://www.cremenorca.org/documents/documents/13856doc1220250508100538.pdf</x:v>
      </x:c>
      <x:c r="Y230" s="40" t="str">
        <x:v>PENDIENTE EXTRACCIÓN 2024</x:v>
      </x:c>
      <x:c r="Z230" s="37" t="n">
        <x:v>0</x:v>
      </x:c>
      <x:c r="AA230" s="40" t="str">
        <x:v>NO</x:v>
      </x:c>
      <x:c r="AB230" s="37" t="str">
        <x:v>PaP comercial-only en 2024; NO es never-treated.</x:v>
      </x:c>
      <x:c r="AC230" s="42" t="str">
        <x:v>https://www.menorca.info/menorca/local/2023/05/16/1937517/recogida-residuos-puerta-puerta-empieza-solo-negocios-ferreries-dudas.html</x:v>
      </x:c>
    </x:row>
    <x:row r="231" ht="30" customHeight="1">
      <x:c r="A231" s="55" t="n">
        <x:v>45413</x:v>
      </x:c>
      <x:c r="B231" s="38" t="n">
        <x:v>2024</x:v>
      </x:c>
      <x:c r="C231" s="38" t="n">
        <x:v>5</x:v>
      </x:c>
      <x:c r="D231" s="38" t="str">
        <x:v>Maig</x:v>
      </x:c>
      <x:c r="E231" s="38" t="str">
        <x:v>Es Migjorn Gran</x:v>
      </x:c>
      <x:c r="F231" s="43"/>
      <x:c r="G231" s="43"/>
      <x:c r="H231" s="43"/>
      <x:c r="I231" s="43"/>
      <x:c r="J231" s="43"/>
      <x:c r="K231" s="43" t="str">
        <x:f>IF(COUNTA(F231:I231)=0,"",SUM(F231:I231))</x:f>
      </x:c>
      <x:c r="L231" s="43" t="str">
        <x:f>IF(COUNTA(F231:J231)=0,"",SUM(F231:J231))</x:f>
      </x:c>
      <x:c r="M231" s="51" t="str">
        <x:f>IF(L231="","",K231/L231)</x:f>
      </x:c>
      <x:c r="N231" s="43" t="n">
        <x:v>145710</x:v>
      </x:c>
      <x:c r="O231" s="49" t="n">
        <x:v>1.0420113180741157</x:v>
      </x:c>
      <x:c r="P231" s="38" t="str">
        <x:v>SÍ</x:v>
      </x:c>
      <x:c r="Q231" s="38" t="n">
        <x:v>1</x:v>
      </x:c>
      <x:c r="R231" s="38" t="n">
        <x:v>0</x:v>
      </x:c>
      <x:c r="S231" s="38" t="n">
        <x:v>0</x:v>
      </x:c>
      <x:c r="T231" s="38" t="n">
        <x:v>0</x:v>
      </x:c>
      <x:c r="U231" s="38" t="n">
        <x:v>0</x:v>
      </x:c>
      <x:c r="V231" s="57" t="n">
        <x:v>0</x:v>
      </x:c>
      <x:c r="W231" s="38"/>
      <x:c r="X231" s="41" t="str">
        <x:v>https://www.cremenorca.org/documents/documents/13856doc1220250508100538.pdf</x:v>
      </x:c>
      <x:c r="Y231" s="39" t="str">
        <x:v>PENDIENTE EXTRACCIÓN 2024</x:v>
      </x:c>
      <x:c r="Z231" s="38" t="n">
        <x:v>0</x:v>
      </x:c>
      <x:c r="AA231" s="39" t="str">
        <x:v>NO</x:v>
      </x:c>
      <x:c r="AB231" s="38" t="str">
        <x:v>PaP comercial-only en 2024; NO es never-treated.</x:v>
      </x:c>
      <x:c r="AC231" s="41" t="str">
        <x:v>https://menorcaaldia.com/articulo/actualidad/el-consorcio-de-residuos-de-menorca-refuerza-la-recogida-puerta-a-puerta-en-los-comercios</x:v>
      </x:c>
    </x:row>
    <x:row r="232" ht="30" customHeight="1">
      <x:c r="A232" s="56" t="n">
        <x:v>45413</x:v>
      </x:c>
      <x:c r="B232" s="37" t="n">
        <x:v>2024</x:v>
      </x:c>
      <x:c r="C232" s="37" t="n">
        <x:v>5</x:v>
      </x:c>
      <x:c r="D232" s="37" t="str">
        <x:v>Maig</x:v>
      </x:c>
      <x:c r="E232" s="37" t="str">
        <x:v>Es Mercadal</x:v>
      </x:c>
      <x:c r="F232" s="44"/>
      <x:c r="G232" s="44"/>
      <x:c r="H232" s="44"/>
      <x:c r="I232" s="44"/>
      <x:c r="J232" s="44"/>
      <x:c r="K232" s="44" t="str">
        <x:f>IF(COUNTA(F232:I232)=0,"",SUM(F232:I232))</x:f>
      </x:c>
      <x:c r="L232" s="44" t="str">
        <x:f>IF(COUNTA(F232:J232)=0,"",SUM(F232:J232))</x:f>
      </x:c>
      <x:c r="M232" s="52" t="str">
        <x:f>IF(L232="","",K232/L232)</x:f>
      </x:c>
      <x:c r="N232" s="44" t="n">
        <x:v>145710</x:v>
      </x:c>
      <x:c r="O232" s="50" t="n">
        <x:v>1.0420113180741157</x:v>
      </x:c>
      <x:c r="P232" s="37" t="str">
        <x:v>SÍ</x:v>
      </x:c>
      <x:c r="Q232" s="37" t="n">
        <x:v>1</x:v>
      </x:c>
      <x:c r="R232" s="37" t="n">
        <x:v>0</x:v>
      </x:c>
      <x:c r="S232" s="37" t="n">
        <x:v>0</x:v>
      </x:c>
      <x:c r="T232" s="37" t="n">
        <x:v>0</x:v>
      </x:c>
      <x:c r="U232" s="37" t="n">
        <x:v>0</x:v>
      </x:c>
      <x:c r="V232" s="58" t="n">
        <x:v>0</x:v>
      </x:c>
      <x:c r="W232" s="37"/>
      <x:c r="X232" s="42" t="str">
        <x:v>https://www.cremenorca.org/documents/documents/13856doc1220250508100538.pdf</x:v>
      </x:c>
      <x:c r="Y232" s="40" t="str">
        <x:v>PENDIENTE EXTRACCIÓN 2024</x:v>
      </x:c>
      <x:c r="Z232" s="37" t="n">
        <x:v>0</x:v>
      </x:c>
      <x:c r="AA232" s="40" t="str">
        <x:v>NO</x:v>
      </x:c>
      <x:c r="AB232" s="37" t="str">
        <x:v>PaP comercial-only en 2024; NO es never-treated.</x:v>
      </x:c>
      <x:c r="AC232" s="42" t="str">
        <x:v>https://www.menorca.info/menorca/local/2023/09/12/2010471/recogida-puerta-puerta-entra-mal-pie-mercadal-fornells.html</x:v>
      </x:c>
    </x:row>
    <x:row r="233" ht="30" customHeight="1">
      <x:c r="A233" s="55" t="n">
        <x:v>45413</x:v>
      </x:c>
      <x:c r="B233" s="38" t="n">
        <x:v>2024</x:v>
      </x:c>
      <x:c r="C233" s="38" t="n">
        <x:v>5</x:v>
      </x:c>
      <x:c r="D233" s="38" t="str">
        <x:v>Maig</x:v>
      </x:c>
      <x:c r="E233" s="38" t="str">
        <x:v>Alaior</x:v>
      </x:c>
      <x:c r="F233" s="43"/>
      <x:c r="G233" s="43"/>
      <x:c r="H233" s="43"/>
      <x:c r="I233" s="43"/>
      <x:c r="J233" s="43"/>
      <x:c r="K233" s="43" t="str">
        <x:f>IF(COUNTA(F233:I233)=0,"",SUM(F233:I233))</x:f>
      </x:c>
      <x:c r="L233" s="43" t="str">
        <x:f>IF(COUNTA(F233:J233)=0,"",SUM(F233:J233))</x:f>
      </x:c>
      <x:c r="M233" s="51" t="str">
        <x:f>IF(L233="","",K233/L233)</x:f>
      </x:c>
      <x:c r="N233" s="43" t="n">
        <x:v>145710</x:v>
      </x:c>
      <x:c r="O233" s="49" t="n">
        <x:v>1.0420113180741157</x:v>
      </x:c>
      <x:c r="P233" s="38" t="str">
        <x:v>SÍ</x:v>
      </x:c>
      <x:c r="Q233" s="38" t="n">
        <x:v>1</x:v>
      </x:c>
      <x:c r="R233" s="38" t="n">
        <x:v>0</x:v>
      </x:c>
      <x:c r="S233" s="38" t="n">
        <x:v>0</x:v>
      </x:c>
      <x:c r="T233" s="38" t="n">
        <x:v>0</x:v>
      </x:c>
      <x:c r="U233" s="38" t="n">
        <x:v>0</x:v>
      </x:c>
      <x:c r="V233" s="57" t="n">
        <x:v>0</x:v>
      </x:c>
      <x:c r="W233" s="38"/>
      <x:c r="X233" s="41" t="str">
        <x:v>https://www.cremenorca.org/documents/documents/13856doc1220250508100538.pdf</x:v>
      </x:c>
      <x:c r="Y233" s="39" t="str">
        <x:v>PENDIENTE EXTRACCIÓN 2024</x:v>
      </x:c>
      <x:c r="Z233" s="38" t="n">
        <x:v>0</x:v>
      </x:c>
      <x:c r="AA233" s="39" t="str">
        <x:v>NO</x:v>
      </x:c>
      <x:c r="AB233" s="38" t="str">
        <x:v>PaP comercial-only en 2024; NO es never-treated.</x:v>
      </x:c>
      <x:c r="AC233" s="41" t="str">
        <x:v>https://menorcaaldia.com/articulo/actualidad/el-consorcio-de-residuos-de-menorca-refuerza-la-recogida-puerta-a-puerta-en-los-comercios</x:v>
      </x:c>
    </x:row>
    <x:row r="234" ht="30" customHeight="1">
      <x:c r="A234" s="56" t="n">
        <x:v>45413</x:v>
      </x:c>
      <x:c r="B234" s="37" t="n">
        <x:v>2024</x:v>
      </x:c>
      <x:c r="C234" s="37" t="n">
        <x:v>5</x:v>
      </x:c>
      <x:c r="D234" s="37" t="str">
        <x:v>Maig</x:v>
      </x:c>
      <x:c r="E234" s="37" t="str">
        <x:v>Maó</x:v>
      </x:c>
      <x:c r="F234" s="44" t="n">
        <x:v>159846</x:v>
      </x:c>
      <x:c r="G234" s="44" t="n">
        <x:v>78700</x:v>
      </x:c>
      <x:c r="H234" s="44" t="n">
        <x:v>105300</x:v>
      </x:c>
      <x:c r="I234" s="44" t="n">
        <x:v>88100</x:v>
      </x:c>
      <x:c r="J234" s="44" t="n">
        <x:v>832981</x:v>
      </x:c>
      <x:c r="K234" s="44" t="n">
        <x:f>IF(COUNTA(F234:I234)=0,"",SUM(F234:I234))</x:f>
        <x:v>431946</x:v>
      </x:c>
      <x:c r="L234" s="44" t="n">
        <x:f>IF(COUNTA(F234:J234)=0,"",SUM(F234:J234))</x:f>
        <x:v>1264927</x:v>
      </x:c>
      <x:c r="M234" s="52" t="n">
        <x:f>IF(L234="","",K234/L234)</x:f>
        <x:v>0.34147899443999535</x:v>
      </x:c>
      <x:c r="N234" s="44" t="n">
        <x:v>145710</x:v>
      </x:c>
      <x:c r="O234" s="50" t="n">
        <x:v>1.0420113180741157</x:v>
      </x:c>
      <x:c r="P234" s="37" t="str">
        <x:v>SÍ</x:v>
      </x:c>
      <x:c r="Q234" s="37" t="n">
        <x:v>1</x:v>
      </x:c>
      <x:c r="R234" s="37" t="n">
        <x:v>0</x:v>
      </x:c>
      <x:c r="S234" s="37" t="n">
        <x:v>1</x:v>
      </x:c>
      <x:c r="T234" s="37" t="n">
        <x:v>0</x:v>
      </x:c>
      <x:c r="U234" s="37" t="n">
        <x:v>0</x:v>
      </x:c>
      <x:c r="V234" s="58" t="n">
        <x:v>0.1515569769399091</x:v>
      </x:c>
      <x:c r="W234" s="37" t="n">
        <x:v>6</x:v>
      </x:c>
      <x:c r="X234" s="42" t="str">
        <x:v>https://www.cremenorca.org/documents/documents/13808doc1220241204122124.pdf</x:v>
      </x:c>
      <x:c r="Y234" s="40" t="str">
        <x:v>OBSERVADO</x:v>
      </x:c>
      <x:c r="Z234" s="37" t="n">
        <x:v>5</x:v>
      </x:c>
      <x:c r="AA234" s="40" t="str">
        <x:v>SÍ</x:v>
      </x:c>
      <x:c r="AB234" s="37" t="str">
        <x:v>PaP domiciliario+comercial; usar cobertura/fases y excluir meses de transición en especificación limpia.</x:v>
      </x:c>
      <x:c r="AC234" s="42" t="str">
        <x:v>https://www.residusmenorca.net/municipis/mao/</x:v>
      </x:c>
    </x:row>
    <x:row r="235" ht="30" customHeight="1">
      <x:c r="A235" s="55" t="n">
        <x:v>45413</x:v>
      </x:c>
      <x:c r="B235" s="38" t="n">
        <x:v>2024</x:v>
      </x:c>
      <x:c r="C235" s="38" t="n">
        <x:v>5</x:v>
      </x:c>
      <x:c r="D235" s="38" t="str">
        <x:v>Maig</x:v>
      </x:c>
      <x:c r="E235" s="38" t="str">
        <x:v>Es Castell</x:v>
      </x:c>
      <x:c r="F235" s="43" t="n">
        <x:v>17795</x:v>
      </x:c>
      <x:c r="G235" s="43" t="n">
        <x:v>18100</x:v>
      </x:c>
      <x:c r="H235" s="43" t="n">
        <x:v>26840</x:v>
      </x:c>
      <x:c r="I235" s="43" t="n">
        <x:v>71760</x:v>
      </x:c>
      <x:c r="J235" s="43" t="n">
        <x:v>36660</x:v>
      </x:c>
      <x:c r="K235" s="43" t="n">
        <x:f>IF(COUNTA(F235:I235)=0,"",SUM(F235:I235))</x:f>
        <x:v>134495</x:v>
      </x:c>
      <x:c r="L235" s="43" t="n">
        <x:f>IF(COUNTA(F235:J235)=0,"",SUM(F235:J235))</x:f>
        <x:v>171155</x:v>
      </x:c>
      <x:c r="M235" s="51" t="n">
        <x:f>IF(L235="","",K235/L235)</x:f>
        <x:v>0.785808185562794</x:v>
      </x:c>
      <x:c r="N235" s="43" t="n">
        <x:v>145710</x:v>
      </x:c>
      <x:c r="O235" s="49" t="n">
        <x:v>1.0420113180741157</x:v>
      </x:c>
      <x:c r="P235" s="38" t="str">
        <x:v>SÍ</x:v>
      </x:c>
      <x:c r="Q235" s="38" t="n">
        <x:v>1</x:v>
      </x:c>
      <x:c r="R235" s="38" t="n">
        <x:v>0</x:v>
      </x:c>
      <x:c r="S235" s="38" t="n">
        <x:v>1</x:v>
      </x:c>
      <x:c r="T235" s="38" t="n">
        <x:v>1</x:v>
      </x:c>
      <x:c r="U235" s="38" t="n">
        <x:v>0</x:v>
      </x:c>
      <x:c r="V235" s="57" t="n">
        <x:v>1</x:v>
      </x:c>
      <x:c r="W235" s="38" t="n">
        <x:v>5</x:v>
      </x:c>
      <x:c r="X235" s="41" t="str">
        <x:v>https://www.cremenorca.org/documents/documents/13808doc1220241204122124.pdf</x:v>
      </x:c>
      <x:c r="Y235" s="39" t="str">
        <x:v>OBSERVADO</x:v>
      </x:c>
      <x:c r="Z235" s="38" t="n">
        <x:v>5</x:v>
      </x:c>
      <x:c r="AA235" s="39" t="str">
        <x:v>SÍ</x:v>
      </x:c>
      <x:c r="AB235" s="38" t="str">
        <x:v>PaP domiciliario+comercial; usar cobertura/fases y excluir meses de transición en especificación limpia.</x:v>
      </x:c>
      <x:c r="AC235" s="41" t="str">
        <x:v>https://www.cremenorca.org/documents/documents/13808doc1220241204122124.pdf</x:v>
      </x:c>
    </x:row>
    <x:row r="236" ht="30" customHeight="1">
      <x:c r="A236" s="56" t="n">
        <x:v>45413</x:v>
      </x:c>
      <x:c r="B236" s="37" t="n">
        <x:v>2024</x:v>
      </x:c>
      <x:c r="C236" s="37" t="n">
        <x:v>5</x:v>
      </x:c>
      <x:c r="D236" s="37" t="str">
        <x:v>Maig</x:v>
      </x:c>
      <x:c r="E236" s="37" t="str">
        <x:v>Sant Lluís</x:v>
      </x:c>
      <x:c r="F236" s="44"/>
      <x:c r="G236" s="44"/>
      <x:c r="H236" s="44"/>
      <x:c r="I236" s="44"/>
      <x:c r="J236" s="44"/>
      <x:c r="K236" s="44" t="str">
        <x:f>IF(COUNTA(F236:I236)=0,"",SUM(F236:I236))</x:f>
      </x:c>
      <x:c r="L236" s="44" t="str">
        <x:f>IF(COUNTA(F236:J236)=0,"",SUM(F236:J236))</x:f>
      </x:c>
      <x:c r="M236" s="52" t="str">
        <x:f>IF(L236="","",K236/L236)</x:f>
      </x:c>
      <x:c r="N236" s="44" t="n">
        <x:v>145710</x:v>
      </x:c>
      <x:c r="O236" s="50" t="n">
        <x:v>1.0420113180741157</x:v>
      </x:c>
      <x:c r="P236" s="37" t="str">
        <x:v>SÍ</x:v>
      </x:c>
      <x:c r="Q236" s="37" t="n">
        <x:v>1</x:v>
      </x:c>
      <x:c r="R236" s="37" t="n">
        <x:v>0</x:v>
      </x:c>
      <x:c r="S236" s="37" t="n">
        <x:v>0</x:v>
      </x:c>
      <x:c r="T236" s="37" t="n">
        <x:v>0</x:v>
      </x:c>
      <x:c r="U236" s="37" t="n">
        <x:v>0</x:v>
      </x:c>
      <x:c r="V236" s="58" t="n">
        <x:v>0</x:v>
      </x:c>
      <x:c r="W236" s="37"/>
      <x:c r="X236" s="42" t="str">
        <x:v>https://www.cremenorca.org/documents/documents/13856doc1220250508100538.pdf</x:v>
      </x:c>
      <x:c r="Y236" s="40" t="str">
        <x:v>PENDIENTE EXTRACCIÓN 2024</x:v>
      </x:c>
      <x:c r="Z236" s="37" t="n">
        <x:v>0</x:v>
      </x:c>
      <x:c r="AA236" s="40" t="str">
        <x:v>NO</x:v>
      </x:c>
      <x:c r="AB236" s="37" t="str">
        <x:v>PaP comercial-only en 2024; NO es never-treated.</x:v>
      </x:c>
      <x:c r="AC236" s="42" t="str">
        <x:v>https://menorcaaldia.com/articulo/actualidad/el-consorcio-de-residuos-de-menorca-refuerza-la-recogida-puerta-a-puerta-en-los-comercios</x:v>
      </x:c>
    </x:row>
    <x:row r="237" ht="30" customHeight="1">
      <x:c r="A237" s="55" t="n">
        <x:v>45444</x:v>
      </x:c>
      <x:c r="B237" s="38" t="n">
        <x:v>2024</x:v>
      </x:c>
      <x:c r="C237" s="38" t="n">
        <x:v>6</x:v>
      </x:c>
      <x:c r="D237" s="38" t="str">
        <x:v>Juny</x:v>
      </x:c>
      <x:c r="E237" s="38" t="str">
        <x:v>Ciutadella</x:v>
      </x:c>
      <x:c r="F237" s="43"/>
      <x:c r="G237" s="43"/>
      <x:c r="H237" s="43"/>
      <x:c r="I237" s="43"/>
      <x:c r="J237" s="43"/>
      <x:c r="K237" s="43" t="str">
        <x:f>IF(COUNTA(F237:I237)=0,"",SUM(F237:I237))</x:f>
      </x:c>
      <x:c r="L237" s="43" t="str">
        <x:f>IF(COUNTA(F237:J237)=0,"",SUM(F237:J237))</x:f>
      </x:c>
      <x:c r="M237" s="51" t="str">
        <x:f>IF(L237="","",K237/L237)</x:f>
      </x:c>
      <x:c r="N237" s="43" t="n">
        <x:v>174558</x:v>
      </x:c>
      <x:c r="O237" s="49" t="n">
        <x:v>1.2483111087803274</x:v>
      </x:c>
      <x:c r="P237" s="38" t="str">
        <x:v>SÍ</x:v>
      </x:c>
      <x:c r="Q237" s="38" t="n">
        <x:v>1</x:v>
      </x:c>
      <x:c r="R237" s="38" t="n">
        <x:v>0</x:v>
      </x:c>
      <x:c r="S237" s="38" t="n">
        <x:v>0</x:v>
      </x:c>
      <x:c r="T237" s="38" t="n">
        <x:v>0</x:v>
      </x:c>
      <x:c r="U237" s="38" t="n">
        <x:v>0</x:v>
      </x:c>
      <x:c r="V237" s="57" t="n">
        <x:v>0</x:v>
      </x:c>
      <x:c r="W237" s="38"/>
      <x:c r="X237" s="41" t="str">
        <x:v>https://www.cremenorca.org/documents/documents/13856doc1220250508100538.pdf</x:v>
      </x:c>
      <x:c r="Y237" s="39" t="str">
        <x:v>PENDIENTE EXTRACCIÓN 2024</x:v>
      </x:c>
      <x:c r="Z237" s="38" t="n">
        <x:v>0</x:v>
      </x:c>
      <x:c r="AA237" s="39" t="str">
        <x:v>NO</x:v>
      </x:c>
      <x:c r="AB237" s="38" t="str">
        <x:v>PaP comercial-only en 2024; NO es never-treated.</x:v>
      </x:c>
      <x:c r="AC237" s="41" t="str">
        <x:v>https://www.menorca.info/menorca/local/2023/07/12/1974711/comerciantes-ciutadella-estallan-contra-puerta-puerta-hay-basura-todas-horas.html</x:v>
      </x:c>
    </x:row>
    <x:row r="238" ht="30" customHeight="1">
      <x:c r="A238" s="56" t="n">
        <x:v>45444</x:v>
      </x:c>
      <x:c r="B238" s="37" t="n">
        <x:v>2024</x:v>
      </x:c>
      <x:c r="C238" s="37" t="n">
        <x:v>6</x:v>
      </x:c>
      <x:c r="D238" s="37" t="str">
        <x:v>Juny</x:v>
      </x:c>
      <x:c r="E238" s="37" t="str">
        <x:v>Ferreries</x:v>
      </x:c>
      <x:c r="F238" s="44"/>
      <x:c r="G238" s="44"/>
      <x:c r="H238" s="44"/>
      <x:c r="I238" s="44"/>
      <x:c r="J238" s="44"/>
      <x:c r="K238" s="44" t="str">
        <x:f>IF(COUNTA(F238:I238)=0,"",SUM(F238:I238))</x:f>
      </x:c>
      <x:c r="L238" s="44" t="str">
        <x:f>IF(COUNTA(F238:J238)=0,"",SUM(F238:J238))</x:f>
      </x:c>
      <x:c r="M238" s="52" t="str">
        <x:f>IF(L238="","",K238/L238)</x:f>
      </x:c>
      <x:c r="N238" s="44" t="n">
        <x:v>174558</x:v>
      </x:c>
      <x:c r="O238" s="50" t="n">
        <x:v>1.2483111087803274</x:v>
      </x:c>
      <x:c r="P238" s="37" t="str">
        <x:v>SÍ</x:v>
      </x:c>
      <x:c r="Q238" s="37" t="n">
        <x:v>1</x:v>
      </x:c>
      <x:c r="R238" s="37" t="n">
        <x:v>0</x:v>
      </x:c>
      <x:c r="S238" s="37" t="n">
        <x:v>0</x:v>
      </x:c>
      <x:c r="T238" s="37" t="n">
        <x:v>0</x:v>
      </x:c>
      <x:c r="U238" s="37" t="n">
        <x:v>0</x:v>
      </x:c>
      <x:c r="V238" s="58" t="n">
        <x:v>0</x:v>
      </x:c>
      <x:c r="W238" s="37"/>
      <x:c r="X238" s="42" t="str">
        <x:v>https://www.cremenorca.org/documents/documents/13856doc1220250508100538.pdf</x:v>
      </x:c>
      <x:c r="Y238" s="40" t="str">
        <x:v>PENDIENTE EXTRACCIÓN 2024</x:v>
      </x:c>
      <x:c r="Z238" s="37" t="n">
        <x:v>0</x:v>
      </x:c>
      <x:c r="AA238" s="40" t="str">
        <x:v>NO</x:v>
      </x:c>
      <x:c r="AB238" s="37" t="str">
        <x:v>PaP comercial-only en 2024; NO es never-treated.</x:v>
      </x:c>
      <x:c r="AC238" s="42" t="str">
        <x:v>https://www.menorca.info/menorca/local/2023/05/16/1937517/recogida-residuos-puerta-puerta-empieza-solo-negocios-ferreries-dudas.html</x:v>
      </x:c>
    </x:row>
    <x:row r="239" ht="30" customHeight="1">
      <x:c r="A239" s="55" t="n">
        <x:v>45444</x:v>
      </x:c>
      <x:c r="B239" s="38" t="n">
        <x:v>2024</x:v>
      </x:c>
      <x:c r="C239" s="38" t="n">
        <x:v>6</x:v>
      </x:c>
      <x:c r="D239" s="38" t="str">
        <x:v>Juny</x:v>
      </x:c>
      <x:c r="E239" s="38" t="str">
        <x:v>Es Migjorn Gran</x:v>
      </x:c>
      <x:c r="F239" s="43"/>
      <x:c r="G239" s="43"/>
      <x:c r="H239" s="43"/>
      <x:c r="I239" s="43"/>
      <x:c r="J239" s="43"/>
      <x:c r="K239" s="43" t="str">
        <x:f>IF(COUNTA(F239:I239)=0,"",SUM(F239:I239))</x:f>
      </x:c>
      <x:c r="L239" s="43" t="str">
        <x:f>IF(COUNTA(F239:J239)=0,"",SUM(F239:J239))</x:f>
      </x:c>
      <x:c r="M239" s="51" t="str">
        <x:f>IF(L239="","",K239/L239)</x:f>
      </x:c>
      <x:c r="N239" s="43" t="n">
        <x:v>174558</x:v>
      </x:c>
      <x:c r="O239" s="49" t="n">
        <x:v>1.2483111087803274</x:v>
      </x:c>
      <x:c r="P239" s="38" t="str">
        <x:v>SÍ</x:v>
      </x:c>
      <x:c r="Q239" s="38" t="n">
        <x:v>1</x:v>
      </x:c>
      <x:c r="R239" s="38" t="n">
        <x:v>0</x:v>
      </x:c>
      <x:c r="S239" s="38" t="n">
        <x:v>0</x:v>
      </x:c>
      <x:c r="T239" s="38" t="n">
        <x:v>0</x:v>
      </x:c>
      <x:c r="U239" s="38" t="n">
        <x:v>0</x:v>
      </x:c>
      <x:c r="V239" s="57" t="n">
        <x:v>0</x:v>
      </x:c>
      <x:c r="W239" s="38"/>
      <x:c r="X239" s="41" t="str">
        <x:v>https://www.cremenorca.org/documents/documents/13856doc1220250508100538.pdf</x:v>
      </x:c>
      <x:c r="Y239" s="39" t="str">
        <x:v>PENDIENTE EXTRACCIÓN 2024</x:v>
      </x:c>
      <x:c r="Z239" s="38" t="n">
        <x:v>0</x:v>
      </x:c>
      <x:c r="AA239" s="39" t="str">
        <x:v>NO</x:v>
      </x:c>
      <x:c r="AB239" s="38" t="str">
        <x:v>PaP comercial-only en 2024; NO es never-treated.</x:v>
      </x:c>
      <x:c r="AC239" s="41" t="str">
        <x:v>https://menorcaaldia.com/articulo/actualidad/el-consorcio-de-residuos-de-menorca-refuerza-la-recogida-puerta-a-puerta-en-los-comercios</x:v>
      </x:c>
    </x:row>
    <x:row r="240" ht="30" customHeight="1">
      <x:c r="A240" s="56" t="n">
        <x:v>45444</x:v>
      </x:c>
      <x:c r="B240" s="37" t="n">
        <x:v>2024</x:v>
      </x:c>
      <x:c r="C240" s="37" t="n">
        <x:v>6</x:v>
      </x:c>
      <x:c r="D240" s="37" t="str">
        <x:v>Juny</x:v>
      </x:c>
      <x:c r="E240" s="37" t="str">
        <x:v>Es Mercadal</x:v>
      </x:c>
      <x:c r="F240" s="44"/>
      <x:c r="G240" s="44"/>
      <x:c r="H240" s="44"/>
      <x:c r="I240" s="44"/>
      <x:c r="J240" s="44"/>
      <x:c r="K240" s="44" t="str">
        <x:f>IF(COUNTA(F240:I240)=0,"",SUM(F240:I240))</x:f>
      </x:c>
      <x:c r="L240" s="44" t="str">
        <x:f>IF(COUNTA(F240:J240)=0,"",SUM(F240:J240))</x:f>
      </x:c>
      <x:c r="M240" s="52" t="str">
        <x:f>IF(L240="","",K240/L240)</x:f>
      </x:c>
      <x:c r="N240" s="44" t="n">
        <x:v>174558</x:v>
      </x:c>
      <x:c r="O240" s="50" t="n">
        <x:v>1.2483111087803274</x:v>
      </x:c>
      <x:c r="P240" s="37" t="str">
        <x:v>SÍ</x:v>
      </x:c>
      <x:c r="Q240" s="37" t="n">
        <x:v>1</x:v>
      </x:c>
      <x:c r="R240" s="37" t="n">
        <x:v>0</x:v>
      </x:c>
      <x:c r="S240" s="37" t="n">
        <x:v>0</x:v>
      </x:c>
      <x:c r="T240" s="37" t="n">
        <x:v>0</x:v>
      </x:c>
      <x:c r="U240" s="37" t="n">
        <x:v>0</x:v>
      </x:c>
      <x:c r="V240" s="58" t="n">
        <x:v>0</x:v>
      </x:c>
      <x:c r="W240" s="37"/>
      <x:c r="X240" s="42" t="str">
        <x:v>https://www.cremenorca.org/documents/documents/13856doc1220250508100538.pdf</x:v>
      </x:c>
      <x:c r="Y240" s="40" t="str">
        <x:v>PENDIENTE EXTRACCIÓN 2024</x:v>
      </x:c>
      <x:c r="Z240" s="37" t="n">
        <x:v>0</x:v>
      </x:c>
      <x:c r="AA240" s="40" t="str">
        <x:v>NO</x:v>
      </x:c>
      <x:c r="AB240" s="37" t="str">
        <x:v>PaP comercial-only en 2024; NO es never-treated.</x:v>
      </x:c>
      <x:c r="AC240" s="42" t="str">
        <x:v>https://www.menorca.info/menorca/local/2023/09/12/2010471/recogida-puerta-puerta-entra-mal-pie-mercadal-fornells.html</x:v>
      </x:c>
    </x:row>
    <x:row r="241" ht="30" customHeight="1">
      <x:c r="A241" s="55" t="n">
        <x:v>45444</x:v>
      </x:c>
      <x:c r="B241" s="38" t="n">
        <x:v>2024</x:v>
      </x:c>
      <x:c r="C241" s="38" t="n">
        <x:v>6</x:v>
      </x:c>
      <x:c r="D241" s="38" t="str">
        <x:v>Juny</x:v>
      </x:c>
      <x:c r="E241" s="38" t="str">
        <x:v>Alaior</x:v>
      </x:c>
      <x:c r="F241" s="43"/>
      <x:c r="G241" s="43"/>
      <x:c r="H241" s="43"/>
      <x:c r="I241" s="43"/>
      <x:c r="J241" s="43"/>
      <x:c r="K241" s="43" t="str">
        <x:f>IF(COUNTA(F241:I241)=0,"",SUM(F241:I241))</x:f>
      </x:c>
      <x:c r="L241" s="43" t="str">
        <x:f>IF(COUNTA(F241:J241)=0,"",SUM(F241:J241))</x:f>
      </x:c>
      <x:c r="M241" s="51" t="str">
        <x:f>IF(L241="","",K241/L241)</x:f>
      </x:c>
      <x:c r="N241" s="43" t="n">
        <x:v>174558</x:v>
      </x:c>
      <x:c r="O241" s="49" t="n">
        <x:v>1.2483111087803274</x:v>
      </x:c>
      <x:c r="P241" s="38" t="str">
        <x:v>SÍ</x:v>
      </x:c>
      <x:c r="Q241" s="38" t="n">
        <x:v>1</x:v>
      </x:c>
      <x:c r="R241" s="38" t="n">
        <x:v>0</x:v>
      </x:c>
      <x:c r="S241" s="38" t="n">
        <x:v>0</x:v>
      </x:c>
      <x:c r="T241" s="38" t="n">
        <x:v>0</x:v>
      </x:c>
      <x:c r="U241" s="38" t="n">
        <x:v>0</x:v>
      </x:c>
      <x:c r="V241" s="57" t="n">
        <x:v>0</x:v>
      </x:c>
      <x:c r="W241" s="38"/>
      <x:c r="X241" s="41" t="str">
        <x:v>https://www.cremenorca.org/documents/documents/13856doc1220250508100538.pdf</x:v>
      </x:c>
      <x:c r="Y241" s="39" t="str">
        <x:v>PENDIENTE EXTRACCIÓN 2024</x:v>
      </x:c>
      <x:c r="Z241" s="38" t="n">
        <x:v>0</x:v>
      </x:c>
      <x:c r="AA241" s="39" t="str">
        <x:v>NO</x:v>
      </x:c>
      <x:c r="AB241" s="38" t="str">
        <x:v>PaP comercial-only en 2024; NO es never-treated.</x:v>
      </x:c>
      <x:c r="AC241" s="41" t="str">
        <x:v>https://menorcaaldia.com/articulo/actualidad/el-consorcio-de-residuos-de-menorca-refuerza-la-recogida-puerta-a-puerta-en-los-comercios</x:v>
      </x:c>
    </x:row>
    <x:row r="242" ht="30" customHeight="1">
      <x:c r="A242" s="56" t="n">
        <x:v>45444</x:v>
      </x:c>
      <x:c r="B242" s="37" t="n">
        <x:v>2024</x:v>
      </x:c>
      <x:c r="C242" s="37" t="n">
        <x:v>6</x:v>
      </x:c>
      <x:c r="D242" s="37" t="str">
        <x:v>Juny</x:v>
      </x:c>
      <x:c r="E242" s="37" t="str">
        <x:v>Maó</x:v>
      </x:c>
      <x:c r="F242" s="44" t="n">
        <x:v>179314</x:v>
      </x:c>
      <x:c r="G242" s="44" t="n">
        <x:v>74531</x:v>
      </x:c>
      <x:c r="H242" s="44" t="n">
        <x:v>138783</x:v>
      </x:c>
      <x:c r="I242" s="44" t="n">
        <x:v>190645</x:v>
      </x:c>
      <x:c r="J242" s="44" t="n">
        <x:v>775867</x:v>
      </x:c>
      <x:c r="K242" s="44" t="n">
        <x:f>IF(COUNTA(F242:I242)=0,"",SUM(F242:I242))</x:f>
        <x:v>583273</x:v>
      </x:c>
      <x:c r="L242" s="44" t="n">
        <x:f>IF(COUNTA(F242:J242)=0,"",SUM(F242:J242))</x:f>
        <x:v>1359140</x:v>
      </x:c>
      <x:c r="M242" s="52" t="n">
        <x:f>IF(L242="","",K242/L242)</x:f>
        <x:v>0.4291485792486425</x:v>
      </x:c>
      <x:c r="N242" s="44" t="n">
        <x:v>174558</x:v>
      </x:c>
      <x:c r="O242" s="50" t="n">
        <x:v>1.2483111087803274</x:v>
      </x:c>
      <x:c r="P242" s="37" t="str">
        <x:v>SÍ</x:v>
      </x:c>
      <x:c r="Q242" s="37" t="n">
        <x:v>1</x:v>
      </x:c>
      <x:c r="R242" s="37" t="n">
        <x:v>0</x:v>
      </x:c>
      <x:c r="S242" s="37" t="n">
        <x:v>1</x:v>
      </x:c>
      <x:c r="T242" s="37" t="n">
        <x:v>0</x:v>
      </x:c>
      <x:c r="U242" s="37" t="n">
        <x:v>1</x:v>
      </x:c>
      <x:c r="V242" s="58" t="n">
        <x:v>0.40945968692139373</x:v>
      </x:c>
      <x:c r="W242" s="37" t="n">
        <x:v>7</x:v>
      </x:c>
      <x:c r="X242" s="42" t="str">
        <x:v>https://www.cremenorca.org/documents/documents/13808doc1220241204122124.pdf</x:v>
      </x:c>
      <x:c r="Y242" s="40" t="str">
        <x:v>OBSERVADO</x:v>
      </x:c>
      <x:c r="Z242" s="37" t="n">
        <x:v>5</x:v>
      </x:c>
      <x:c r="AA242" s="40" t="str">
        <x:v>NO</x:v>
      </x:c>
      <x:c r="AB242" s="37" t="str">
        <x:v>PaP domiciliario+comercial; usar cobertura/fases y excluir meses de transición en especificación limpia.</x:v>
      </x:c>
      <x:c r="AC242" s="42" t="str">
        <x:v>https://www.residusmenorca.net/municipis/mao/</x:v>
      </x:c>
    </x:row>
    <x:row r="243" ht="30" customHeight="1">
      <x:c r="A243" s="55" t="n">
        <x:v>45444</x:v>
      </x:c>
      <x:c r="B243" s="38" t="n">
        <x:v>2024</x:v>
      </x:c>
      <x:c r="C243" s="38" t="n">
        <x:v>6</x:v>
      </x:c>
      <x:c r="D243" s="38" t="str">
        <x:v>Juny</x:v>
      </x:c>
      <x:c r="E243" s="38" t="str">
        <x:v>Es Castell</x:v>
      </x:c>
      <x:c r="F243" s="43" t="n">
        <x:v>22126</x:v>
      </x:c>
      <x:c r="G243" s="43" t="n">
        <x:v>20789</x:v>
      </x:c>
      <x:c r="H243" s="43" t="n">
        <x:v>26257</x:v>
      </x:c>
      <x:c r="I243" s="43" t="n">
        <x:v>58895</x:v>
      </x:c>
      <x:c r="J243" s="43" t="n">
        <x:v>36914</x:v>
      </x:c>
      <x:c r="K243" s="43" t="n">
        <x:f>IF(COUNTA(F243:I243)=0,"",SUM(F243:I243))</x:f>
        <x:v>128067</x:v>
      </x:c>
      <x:c r="L243" s="43" t="n">
        <x:f>IF(COUNTA(F243:J243)=0,"",SUM(F243:J243))</x:f>
        <x:v>164981</x:v>
      </x:c>
      <x:c r="M243" s="51" t="n">
        <x:f>IF(L243="","",K243/L243)</x:f>
        <x:v>0.7762530230753845</x:v>
      </x:c>
      <x:c r="N243" s="43" t="n">
        <x:v>174558</x:v>
      </x:c>
      <x:c r="O243" s="49" t="n">
        <x:v>1.2483111087803274</x:v>
      </x:c>
      <x:c r="P243" s="38" t="str">
        <x:v>SÍ</x:v>
      </x:c>
      <x:c r="Q243" s="38" t="n">
        <x:v>1</x:v>
      </x:c>
      <x:c r="R243" s="38" t="n">
        <x:v>0</x:v>
      </x:c>
      <x:c r="S243" s="38" t="n">
        <x:v>1</x:v>
      </x:c>
      <x:c r="T243" s="38" t="n">
        <x:v>1</x:v>
      </x:c>
      <x:c r="U243" s="38" t="n">
        <x:v>0</x:v>
      </x:c>
      <x:c r="V243" s="57" t="n">
        <x:v>1</x:v>
      </x:c>
      <x:c r="W243" s="38" t="n">
        <x:v>6</x:v>
      </x:c>
      <x:c r="X243" s="41" t="str">
        <x:v>https://www.cremenorca.org/documents/documents/13808doc1220241204122124.pdf</x:v>
      </x:c>
      <x:c r="Y243" s="39" t="str">
        <x:v>OBSERVADO</x:v>
      </x:c>
      <x:c r="Z243" s="38" t="n">
        <x:v>5</x:v>
      </x:c>
      <x:c r="AA243" s="39" t="str">
        <x:v>SÍ</x:v>
      </x:c>
      <x:c r="AB243" s="38" t="str">
        <x:v>PaP domiciliario+comercial; usar cobertura/fases y excluir meses de transición en especificación limpia.</x:v>
      </x:c>
      <x:c r="AC243" s="41" t="str">
        <x:v>https://www.cremenorca.org/documents/documents/13808doc1220241204122124.pdf</x:v>
      </x:c>
    </x:row>
    <x:row r="244" ht="30" customHeight="1">
      <x:c r="A244" s="56" t="n">
        <x:v>45444</x:v>
      </x:c>
      <x:c r="B244" s="37" t="n">
        <x:v>2024</x:v>
      </x:c>
      <x:c r="C244" s="37" t="n">
        <x:v>6</x:v>
      </x:c>
      <x:c r="D244" s="37" t="str">
        <x:v>Juny</x:v>
      </x:c>
      <x:c r="E244" s="37" t="str">
        <x:v>Sant Lluís</x:v>
      </x:c>
      <x:c r="F244" s="44"/>
      <x:c r="G244" s="44"/>
      <x:c r="H244" s="44"/>
      <x:c r="I244" s="44"/>
      <x:c r="J244" s="44"/>
      <x:c r="K244" s="44" t="str">
        <x:f>IF(COUNTA(F244:I244)=0,"",SUM(F244:I244))</x:f>
      </x:c>
      <x:c r="L244" s="44" t="str">
        <x:f>IF(COUNTA(F244:J244)=0,"",SUM(F244:J244))</x:f>
      </x:c>
      <x:c r="M244" s="52" t="str">
        <x:f>IF(L244="","",K244/L244)</x:f>
      </x:c>
      <x:c r="N244" s="44" t="n">
        <x:v>174558</x:v>
      </x:c>
      <x:c r="O244" s="50" t="n">
        <x:v>1.2483111087803274</x:v>
      </x:c>
      <x:c r="P244" s="37" t="str">
        <x:v>SÍ</x:v>
      </x:c>
      <x:c r="Q244" s="37" t="n">
        <x:v>1</x:v>
      </x:c>
      <x:c r="R244" s="37" t="n">
        <x:v>0</x:v>
      </x:c>
      <x:c r="S244" s="37" t="n">
        <x:v>0</x:v>
      </x:c>
      <x:c r="T244" s="37" t="n">
        <x:v>0</x:v>
      </x:c>
      <x:c r="U244" s="37" t="n">
        <x:v>0</x:v>
      </x:c>
      <x:c r="V244" s="58" t="n">
        <x:v>0</x:v>
      </x:c>
      <x:c r="W244" s="37"/>
      <x:c r="X244" s="42" t="str">
        <x:v>https://www.cremenorca.org/documents/documents/13856doc1220250508100538.pdf</x:v>
      </x:c>
      <x:c r="Y244" s="40" t="str">
        <x:v>PENDIENTE EXTRACCIÓN 2024</x:v>
      </x:c>
      <x:c r="Z244" s="37" t="n">
        <x:v>0</x:v>
      </x:c>
      <x:c r="AA244" s="40" t="str">
        <x:v>NO</x:v>
      </x:c>
      <x:c r="AB244" s="37" t="str">
        <x:v>PaP comercial-only en 2024; NO es never-treated.</x:v>
      </x:c>
      <x:c r="AC244" s="42" t="str">
        <x:v>https://menorcaaldia.com/articulo/actualidad/el-consorcio-de-residuos-de-menorca-refuerza-la-recogida-puerta-a-puerta-en-los-comercios</x:v>
      </x:c>
    </x:row>
    <x:row r="245" ht="30" customHeight="1">
      <x:c r="A245" s="55" t="n">
        <x:v>45474</x:v>
      </x:c>
      <x:c r="B245" s="38" t="n">
        <x:v>2024</x:v>
      </x:c>
      <x:c r="C245" s="38" t="n">
        <x:v>7</x:v>
      </x:c>
      <x:c r="D245" s="38" t="str">
        <x:v>Juliol</x:v>
      </x:c>
      <x:c r="E245" s="38" t="str">
        <x:v>Ciutadella</x:v>
      </x:c>
      <x:c r="F245" s="43"/>
      <x:c r="G245" s="43"/>
      <x:c r="H245" s="43"/>
      <x:c r="I245" s="43"/>
      <x:c r="J245" s="43"/>
      <x:c r="K245" s="43" t="str">
        <x:f>IF(COUNTA(F245:I245)=0,"",SUM(F245:I245))</x:f>
      </x:c>
      <x:c r="L245" s="43" t="str">
        <x:f>IF(COUNTA(F245:J245)=0,"",SUM(F245:J245))</x:f>
      </x:c>
      <x:c r="M245" s="51" t="str">
        <x:f>IF(L245="","",K245/L245)</x:f>
      </x:c>
      <x:c r="N245" s="43" t="n">
        <x:v>200699</x:v>
      </x:c>
      <x:c r="O245" s="49" t="n">
        <x:v>1.4352524159368398</x:v>
      </x:c>
      <x:c r="P245" s="38" t="str">
        <x:v>SÍ</x:v>
      </x:c>
      <x:c r="Q245" s="38" t="n">
        <x:v>1</x:v>
      </x:c>
      <x:c r="R245" s="38" t="n">
        <x:v>0</x:v>
      </x:c>
      <x:c r="S245" s="38" t="n">
        <x:v>0</x:v>
      </x:c>
      <x:c r="T245" s="38" t="n">
        <x:v>0</x:v>
      </x:c>
      <x:c r="U245" s="38" t="n">
        <x:v>0</x:v>
      </x:c>
      <x:c r="V245" s="57" t="n">
        <x:v>0</x:v>
      </x:c>
      <x:c r="W245" s="38"/>
      <x:c r="X245" s="41" t="str">
        <x:v>https://www.cremenorca.org/documents/documents/13856doc1220250508100538.pdf</x:v>
      </x:c>
      <x:c r="Y245" s="39" t="str">
        <x:v>PENDIENTE EXTRACCIÓN 2024</x:v>
      </x:c>
      <x:c r="Z245" s="38" t="n">
        <x:v>0</x:v>
      </x:c>
      <x:c r="AA245" s="39" t="str">
        <x:v>NO</x:v>
      </x:c>
      <x:c r="AB245" s="38" t="str">
        <x:v>PaP comercial-only en 2024; NO es never-treated.</x:v>
      </x:c>
      <x:c r="AC245" s="41" t="str">
        <x:v>https://www.menorca.info/menorca/local/2023/07/12/1974711/comerciantes-ciutadella-estallan-contra-puerta-puerta-hay-basura-todas-horas.html</x:v>
      </x:c>
    </x:row>
    <x:row r="246" ht="30" customHeight="1">
      <x:c r="A246" s="56" t="n">
        <x:v>45474</x:v>
      </x:c>
      <x:c r="B246" s="37" t="n">
        <x:v>2024</x:v>
      </x:c>
      <x:c r="C246" s="37" t="n">
        <x:v>7</x:v>
      </x:c>
      <x:c r="D246" s="37" t="str">
        <x:v>Juliol</x:v>
      </x:c>
      <x:c r="E246" s="37" t="str">
        <x:v>Ferreries</x:v>
      </x:c>
      <x:c r="F246" s="44"/>
      <x:c r="G246" s="44"/>
      <x:c r="H246" s="44"/>
      <x:c r="I246" s="44"/>
      <x:c r="J246" s="44"/>
      <x:c r="K246" s="44" t="str">
        <x:f>IF(COUNTA(F246:I246)=0,"",SUM(F246:I246))</x:f>
      </x:c>
      <x:c r="L246" s="44" t="str">
        <x:f>IF(COUNTA(F246:J246)=0,"",SUM(F246:J246))</x:f>
      </x:c>
      <x:c r="M246" s="52" t="str">
        <x:f>IF(L246="","",K246/L246)</x:f>
      </x:c>
      <x:c r="N246" s="44" t="n">
        <x:v>200699</x:v>
      </x:c>
      <x:c r="O246" s="50" t="n">
        <x:v>1.4352524159368398</x:v>
      </x:c>
      <x:c r="P246" s="37" t="str">
        <x:v>SÍ</x:v>
      </x:c>
      <x:c r="Q246" s="37" t="n">
        <x:v>1</x:v>
      </x:c>
      <x:c r="R246" s="37" t="n">
        <x:v>0</x:v>
      </x:c>
      <x:c r="S246" s="37" t="n">
        <x:v>0</x:v>
      </x:c>
      <x:c r="T246" s="37" t="n">
        <x:v>0</x:v>
      </x:c>
      <x:c r="U246" s="37" t="n">
        <x:v>0</x:v>
      </x:c>
      <x:c r="V246" s="58" t="n">
        <x:v>0</x:v>
      </x:c>
      <x:c r="W246" s="37"/>
      <x:c r="X246" s="42" t="str">
        <x:v>https://www.cremenorca.org/documents/documents/13856doc1220250508100538.pdf</x:v>
      </x:c>
      <x:c r="Y246" s="40" t="str">
        <x:v>PENDIENTE EXTRACCIÓN 2024</x:v>
      </x:c>
      <x:c r="Z246" s="37" t="n">
        <x:v>0</x:v>
      </x:c>
      <x:c r="AA246" s="40" t="str">
        <x:v>NO</x:v>
      </x:c>
      <x:c r="AB246" s="37" t="str">
        <x:v>PaP comercial-only en 2024; NO es never-treated.</x:v>
      </x:c>
      <x:c r="AC246" s="42" t="str">
        <x:v>https://www.menorca.info/menorca/local/2023/05/16/1937517/recogida-residuos-puerta-puerta-empieza-solo-negocios-ferreries-dudas.html</x:v>
      </x:c>
    </x:row>
    <x:row r="247" ht="30" customHeight="1">
      <x:c r="A247" s="55" t="n">
        <x:v>45474</x:v>
      </x:c>
      <x:c r="B247" s="38" t="n">
        <x:v>2024</x:v>
      </x:c>
      <x:c r="C247" s="38" t="n">
        <x:v>7</x:v>
      </x:c>
      <x:c r="D247" s="38" t="str">
        <x:v>Juliol</x:v>
      </x:c>
      <x:c r="E247" s="38" t="str">
        <x:v>Es Migjorn Gran</x:v>
      </x:c>
      <x:c r="F247" s="43"/>
      <x:c r="G247" s="43"/>
      <x:c r="H247" s="43"/>
      <x:c r="I247" s="43"/>
      <x:c r="J247" s="43"/>
      <x:c r="K247" s="43" t="str">
        <x:f>IF(COUNTA(F247:I247)=0,"",SUM(F247:I247))</x:f>
      </x:c>
      <x:c r="L247" s="43" t="str">
        <x:f>IF(COUNTA(F247:J247)=0,"",SUM(F247:J247))</x:f>
      </x:c>
      <x:c r="M247" s="51" t="str">
        <x:f>IF(L247="","",K247/L247)</x:f>
      </x:c>
      <x:c r="N247" s="43" t="n">
        <x:v>200699</x:v>
      </x:c>
      <x:c r="O247" s="49" t="n">
        <x:v>1.4352524159368398</x:v>
      </x:c>
      <x:c r="P247" s="38" t="str">
        <x:v>SÍ</x:v>
      </x:c>
      <x:c r="Q247" s="38" t="n">
        <x:v>1</x:v>
      </x:c>
      <x:c r="R247" s="38" t="n">
        <x:v>0</x:v>
      </x:c>
      <x:c r="S247" s="38" t="n">
        <x:v>0</x:v>
      </x:c>
      <x:c r="T247" s="38" t="n">
        <x:v>0</x:v>
      </x:c>
      <x:c r="U247" s="38" t="n">
        <x:v>0</x:v>
      </x:c>
      <x:c r="V247" s="57" t="n">
        <x:v>0</x:v>
      </x:c>
      <x:c r="W247" s="38"/>
      <x:c r="X247" s="41" t="str">
        <x:v>https://www.cremenorca.org/documents/documents/13856doc1220250508100538.pdf</x:v>
      </x:c>
      <x:c r="Y247" s="39" t="str">
        <x:v>PENDIENTE EXTRACCIÓN 2024</x:v>
      </x:c>
      <x:c r="Z247" s="38" t="n">
        <x:v>0</x:v>
      </x:c>
      <x:c r="AA247" s="39" t="str">
        <x:v>NO</x:v>
      </x:c>
      <x:c r="AB247" s="38" t="str">
        <x:v>PaP comercial-only en 2024; NO es never-treated.</x:v>
      </x:c>
      <x:c r="AC247" s="41" t="str">
        <x:v>https://menorcaaldia.com/articulo/actualidad/el-consorcio-de-residuos-de-menorca-refuerza-la-recogida-puerta-a-puerta-en-los-comercios</x:v>
      </x:c>
    </x:row>
    <x:row r="248" ht="30" customHeight="1">
      <x:c r="A248" s="56" t="n">
        <x:v>45474</x:v>
      </x:c>
      <x:c r="B248" s="37" t="n">
        <x:v>2024</x:v>
      </x:c>
      <x:c r="C248" s="37" t="n">
        <x:v>7</x:v>
      </x:c>
      <x:c r="D248" s="37" t="str">
        <x:v>Juliol</x:v>
      </x:c>
      <x:c r="E248" s="37" t="str">
        <x:v>Es Mercadal</x:v>
      </x:c>
      <x:c r="F248" s="44"/>
      <x:c r="G248" s="44"/>
      <x:c r="H248" s="44"/>
      <x:c r="I248" s="44"/>
      <x:c r="J248" s="44"/>
      <x:c r="K248" s="44" t="str">
        <x:f>IF(COUNTA(F248:I248)=0,"",SUM(F248:I248))</x:f>
      </x:c>
      <x:c r="L248" s="44" t="str">
        <x:f>IF(COUNTA(F248:J248)=0,"",SUM(F248:J248))</x:f>
      </x:c>
      <x:c r="M248" s="52" t="str">
        <x:f>IF(L248="","",K248/L248)</x:f>
      </x:c>
      <x:c r="N248" s="44" t="n">
        <x:v>200699</x:v>
      </x:c>
      <x:c r="O248" s="50" t="n">
        <x:v>1.4352524159368398</x:v>
      </x:c>
      <x:c r="P248" s="37" t="str">
        <x:v>SÍ</x:v>
      </x:c>
      <x:c r="Q248" s="37" t="n">
        <x:v>1</x:v>
      </x:c>
      <x:c r="R248" s="37" t="n">
        <x:v>0</x:v>
      </x:c>
      <x:c r="S248" s="37" t="n">
        <x:v>0</x:v>
      </x:c>
      <x:c r="T248" s="37" t="n">
        <x:v>0</x:v>
      </x:c>
      <x:c r="U248" s="37" t="n">
        <x:v>0</x:v>
      </x:c>
      <x:c r="V248" s="58" t="n">
        <x:v>0</x:v>
      </x:c>
      <x:c r="W248" s="37"/>
      <x:c r="X248" s="42" t="str">
        <x:v>https://www.cremenorca.org/documents/documents/13856doc1220250508100538.pdf</x:v>
      </x:c>
      <x:c r="Y248" s="40" t="str">
        <x:v>PENDIENTE EXTRACCIÓN 2024</x:v>
      </x:c>
      <x:c r="Z248" s="37" t="n">
        <x:v>0</x:v>
      </x:c>
      <x:c r="AA248" s="40" t="str">
        <x:v>NO</x:v>
      </x:c>
      <x:c r="AB248" s="37" t="str">
        <x:v>PaP comercial-only en 2024; NO es never-treated.</x:v>
      </x:c>
      <x:c r="AC248" s="42" t="str">
        <x:v>https://www.menorca.info/menorca/local/2023/09/12/2010471/recogida-puerta-puerta-entra-mal-pie-mercadal-fornells.html</x:v>
      </x:c>
    </x:row>
    <x:row r="249" ht="30" customHeight="1">
      <x:c r="A249" s="55" t="n">
        <x:v>45474</x:v>
      </x:c>
      <x:c r="B249" s="38" t="n">
        <x:v>2024</x:v>
      </x:c>
      <x:c r="C249" s="38" t="n">
        <x:v>7</x:v>
      </x:c>
      <x:c r="D249" s="38" t="str">
        <x:v>Juliol</x:v>
      </x:c>
      <x:c r="E249" s="38" t="str">
        <x:v>Alaior</x:v>
      </x:c>
      <x:c r="F249" s="43"/>
      <x:c r="G249" s="43"/>
      <x:c r="H249" s="43"/>
      <x:c r="I249" s="43"/>
      <x:c r="J249" s="43"/>
      <x:c r="K249" s="43" t="str">
        <x:f>IF(COUNTA(F249:I249)=0,"",SUM(F249:I249))</x:f>
      </x:c>
      <x:c r="L249" s="43" t="str">
        <x:f>IF(COUNTA(F249:J249)=0,"",SUM(F249:J249))</x:f>
      </x:c>
      <x:c r="M249" s="51" t="str">
        <x:f>IF(L249="","",K249/L249)</x:f>
      </x:c>
      <x:c r="N249" s="43" t="n">
        <x:v>200699</x:v>
      </x:c>
      <x:c r="O249" s="49" t="n">
        <x:v>1.4352524159368398</x:v>
      </x:c>
      <x:c r="P249" s="38" t="str">
        <x:v>SÍ</x:v>
      </x:c>
      <x:c r="Q249" s="38" t="n">
        <x:v>1</x:v>
      </x:c>
      <x:c r="R249" s="38" t="n">
        <x:v>0</x:v>
      </x:c>
      <x:c r="S249" s="38" t="n">
        <x:v>0</x:v>
      </x:c>
      <x:c r="T249" s="38" t="n">
        <x:v>0</x:v>
      </x:c>
      <x:c r="U249" s="38" t="n">
        <x:v>0</x:v>
      </x:c>
      <x:c r="V249" s="57" t="n">
        <x:v>0</x:v>
      </x:c>
      <x:c r="W249" s="38"/>
      <x:c r="X249" s="41" t="str">
        <x:v>https://www.cremenorca.org/documents/documents/13856doc1220250508100538.pdf</x:v>
      </x:c>
      <x:c r="Y249" s="39" t="str">
        <x:v>PENDIENTE EXTRACCIÓN 2024</x:v>
      </x:c>
      <x:c r="Z249" s="38" t="n">
        <x:v>0</x:v>
      </x:c>
      <x:c r="AA249" s="39" t="str">
        <x:v>NO</x:v>
      </x:c>
      <x:c r="AB249" s="38" t="str">
        <x:v>PaP comercial-only en 2024; NO es never-treated.</x:v>
      </x:c>
      <x:c r="AC249" s="41" t="str">
        <x:v>https://menorcaaldia.com/articulo/actualidad/el-consorcio-de-residuos-de-menorca-refuerza-la-recogida-puerta-a-puerta-en-los-comercios</x:v>
      </x:c>
    </x:row>
    <x:row r="250" ht="30" customHeight="1">
      <x:c r="A250" s="56" t="n">
        <x:v>45474</x:v>
      </x:c>
      <x:c r="B250" s="37" t="n">
        <x:v>2024</x:v>
      </x:c>
      <x:c r="C250" s="37" t="n">
        <x:v>7</x:v>
      </x:c>
      <x:c r="D250" s="37" t="str">
        <x:v>Juliol</x:v>
      </x:c>
      <x:c r="E250" s="37" t="str">
        <x:v>Maó</x:v>
      </x:c>
      <x:c r="F250" s="44" t="n">
        <x:v>200665</x:v>
      </x:c>
      <x:c r="G250" s="44" t="n">
        <x:v>107067</x:v>
      </x:c>
      <x:c r="H250" s="44" t="n">
        <x:v>171840</x:v>
      </x:c>
      <x:c r="I250" s="44" t="n">
        <x:v>255658</x:v>
      </x:c>
      <x:c r="J250" s="44" t="n">
        <x:v>778212</x:v>
      </x:c>
      <x:c r="K250" s="44" t="n">
        <x:f>IF(COUNTA(F250:I250)=0,"",SUM(F250:I250))</x:f>
        <x:v>735230</x:v>
      </x:c>
      <x:c r="L250" s="44" t="n">
        <x:f>IF(COUNTA(F250:J250)=0,"",SUM(F250:J250))</x:f>
        <x:v>1513442</x:v>
      </x:c>
      <x:c r="M250" s="52" t="n">
        <x:f>IF(L250="","",K250/L250)</x:f>
        <x:v>0.4857999183318555</x:v>
      </x:c>
      <x:c r="N250" s="44" t="n">
        <x:v>200699</x:v>
      </x:c>
      <x:c r="O250" s="50" t="n">
        <x:v>1.4352524159368398</x:v>
      </x:c>
      <x:c r="P250" s="37" t="str">
        <x:v>SÍ</x:v>
      </x:c>
      <x:c r="Q250" s="37" t="n">
        <x:v>1</x:v>
      </x:c>
      <x:c r="R250" s="37" t="n">
        <x:v>0</x:v>
      </x:c>
      <x:c r="S250" s="37" t="n">
        <x:v>1</x:v>
      </x:c>
      <x:c r="T250" s="37" t="n">
        <x:v>0</x:v>
      </x:c>
      <x:c r="U250" s="37" t="n">
        <x:v>1</x:v>
      </x:c>
      <x:c r="V250" s="58" t="n">
        <x:v>0.44</x:v>
      </x:c>
      <x:c r="W250" s="37" t="n">
        <x:v>8</x:v>
      </x:c>
      <x:c r="X250" s="42" t="str">
        <x:v>https://www.cremenorca.org/documents/documents/13808doc1220241204122124.pdf</x:v>
      </x:c>
      <x:c r="Y250" s="40" t="str">
        <x:v>OBSERVADO</x:v>
      </x:c>
      <x:c r="Z250" s="37" t="n">
        <x:v>5</x:v>
      </x:c>
      <x:c r="AA250" s="40" t="str">
        <x:v>NO</x:v>
      </x:c>
      <x:c r="AB250" s="37" t="str">
        <x:v>PaP domiciliario+comercial; usar cobertura/fases y excluir meses de transición en especificación limpia.</x:v>
      </x:c>
      <x:c r="AC250" s="42" t="str">
        <x:v>https://www.residusmenorca.net/municipis/mao/</x:v>
      </x:c>
    </x:row>
    <x:row r="251" ht="30" customHeight="1">
      <x:c r="A251" s="55" t="n">
        <x:v>45474</x:v>
      </x:c>
      <x:c r="B251" s="38" t="n">
        <x:v>2024</x:v>
      </x:c>
      <x:c r="C251" s="38" t="n">
        <x:v>7</x:v>
      </x:c>
      <x:c r="D251" s="38" t="str">
        <x:v>Juliol</x:v>
      </x:c>
      <x:c r="E251" s="38" t="str">
        <x:v>Es Castell</x:v>
      </x:c>
      <x:c r="F251" s="43" t="n">
        <x:v>21795</x:v>
      </x:c>
      <x:c r="G251" s="43" t="n">
        <x:v>25813</x:v>
      </x:c>
      <x:c r="H251" s="43" t="n">
        <x:v>29520</x:v>
      </x:c>
      <x:c r="I251" s="43" t="n">
        <x:v>86062</x:v>
      </x:c>
      <x:c r="J251" s="43" t="n">
        <x:v>25528</x:v>
      </x:c>
      <x:c r="K251" s="43" t="n">
        <x:f>IF(COUNTA(F251:I251)=0,"",SUM(F251:I251))</x:f>
        <x:v>163190</x:v>
      </x:c>
      <x:c r="L251" s="43" t="n">
        <x:f>IF(COUNTA(F251:J251)=0,"",SUM(F251:J251))</x:f>
        <x:v>188718</x:v>
      </x:c>
      <x:c r="M251" s="51" t="n">
        <x:f>IF(L251="","",K251/L251)</x:f>
        <x:v>0.8647293845844064</x:v>
      </x:c>
      <x:c r="N251" s="43" t="n">
        <x:v>200699</x:v>
      </x:c>
      <x:c r="O251" s="49" t="n">
        <x:v>1.4352524159368398</x:v>
      </x:c>
      <x:c r="P251" s="38" t="str">
        <x:v>SÍ</x:v>
      </x:c>
      <x:c r="Q251" s="38" t="n">
        <x:v>1</x:v>
      </x:c>
      <x:c r="R251" s="38" t="n">
        <x:v>0</x:v>
      </x:c>
      <x:c r="S251" s="38" t="n">
        <x:v>1</x:v>
      </x:c>
      <x:c r="T251" s="38" t="n">
        <x:v>1</x:v>
      </x:c>
      <x:c r="U251" s="38" t="n">
        <x:v>0</x:v>
      </x:c>
      <x:c r="V251" s="57" t="n">
        <x:v>1</x:v>
      </x:c>
      <x:c r="W251" s="38" t="n">
        <x:v>7</x:v>
      </x:c>
      <x:c r="X251" s="41" t="str">
        <x:v>https://www.cremenorca.org/documents/documents/13808doc1220241204122124.pdf</x:v>
      </x:c>
      <x:c r="Y251" s="39" t="str">
        <x:v>OBSERVADO</x:v>
      </x:c>
      <x:c r="Z251" s="38" t="n">
        <x:v>5</x:v>
      </x:c>
      <x:c r="AA251" s="39" t="str">
        <x:v>SÍ</x:v>
      </x:c>
      <x:c r="AB251" s="38" t="str">
        <x:v>PaP domiciliario+comercial; usar cobertura/fases y excluir meses de transición en especificación limpia.</x:v>
      </x:c>
      <x:c r="AC251" s="41" t="str">
        <x:v>https://www.cremenorca.org/documents/documents/13808doc1220241204122124.pdf</x:v>
      </x:c>
    </x:row>
    <x:row r="252" ht="30" customHeight="1">
      <x:c r="A252" s="56" t="n">
        <x:v>45474</x:v>
      </x:c>
      <x:c r="B252" s="37" t="n">
        <x:v>2024</x:v>
      </x:c>
      <x:c r="C252" s="37" t="n">
        <x:v>7</x:v>
      </x:c>
      <x:c r="D252" s="37" t="str">
        <x:v>Juliol</x:v>
      </x:c>
      <x:c r="E252" s="37" t="str">
        <x:v>Sant Lluís</x:v>
      </x:c>
      <x:c r="F252" s="44"/>
      <x:c r="G252" s="44"/>
      <x:c r="H252" s="44"/>
      <x:c r="I252" s="44"/>
      <x:c r="J252" s="44"/>
      <x:c r="K252" s="44" t="str">
        <x:f>IF(COUNTA(F252:I252)=0,"",SUM(F252:I252))</x:f>
      </x:c>
      <x:c r="L252" s="44" t="str">
        <x:f>IF(COUNTA(F252:J252)=0,"",SUM(F252:J252))</x:f>
      </x:c>
      <x:c r="M252" s="52" t="str">
        <x:f>IF(L252="","",K252/L252)</x:f>
      </x:c>
      <x:c r="N252" s="44" t="n">
        <x:v>200699</x:v>
      </x:c>
      <x:c r="O252" s="50" t="n">
        <x:v>1.4352524159368398</x:v>
      </x:c>
      <x:c r="P252" s="37" t="str">
        <x:v>SÍ</x:v>
      </x:c>
      <x:c r="Q252" s="37" t="n">
        <x:v>1</x:v>
      </x:c>
      <x:c r="R252" s="37" t="n">
        <x:v>0</x:v>
      </x:c>
      <x:c r="S252" s="37" t="n">
        <x:v>0</x:v>
      </x:c>
      <x:c r="T252" s="37" t="n">
        <x:v>0</x:v>
      </x:c>
      <x:c r="U252" s="37" t="n">
        <x:v>0</x:v>
      </x:c>
      <x:c r="V252" s="58" t="n">
        <x:v>0</x:v>
      </x:c>
      <x:c r="W252" s="37"/>
      <x:c r="X252" s="42" t="str">
        <x:v>https://www.cremenorca.org/documents/documents/13856doc1220250508100538.pdf</x:v>
      </x:c>
      <x:c r="Y252" s="40" t="str">
        <x:v>PENDIENTE EXTRACCIÓN 2024</x:v>
      </x:c>
      <x:c r="Z252" s="37" t="n">
        <x:v>0</x:v>
      </x:c>
      <x:c r="AA252" s="40" t="str">
        <x:v>NO</x:v>
      </x:c>
      <x:c r="AB252" s="37" t="str">
        <x:v>PaP comercial-only en 2024; NO es never-treated.</x:v>
      </x:c>
      <x:c r="AC252" s="42" t="str">
        <x:v>https://menorcaaldia.com/articulo/actualidad/el-consorcio-de-residuos-de-menorca-refuerza-la-recogida-puerta-a-puerta-en-los-comercios</x:v>
      </x:c>
    </x:row>
    <x:row r="253" ht="30" customHeight="1">
      <x:c r="A253" s="55" t="n">
        <x:v>45505</x:v>
      </x:c>
      <x:c r="B253" s="38" t="n">
        <x:v>2024</x:v>
      </x:c>
      <x:c r="C253" s="38" t="n">
        <x:v>8</x:v>
      </x:c>
      <x:c r="D253" s="38" t="str">
        <x:v>Agost</x:v>
      </x:c>
      <x:c r="E253" s="38" t="str">
        <x:v>Ciutadella</x:v>
      </x:c>
      <x:c r="F253" s="43"/>
      <x:c r="G253" s="43"/>
      <x:c r="H253" s="43"/>
      <x:c r="I253" s="43"/>
      <x:c r="J253" s="43"/>
      <x:c r="K253" s="43" t="str">
        <x:f>IF(COUNTA(F253:I253)=0,"",SUM(F253:I253))</x:f>
      </x:c>
      <x:c r="L253" s="43" t="str">
        <x:f>IF(COUNTA(F253:J253)=0,"",SUM(F253:J253))</x:f>
      </x:c>
      <x:c r="M253" s="51" t="str">
        <x:f>IF(L253="","",K253/L253)</x:f>
      </x:c>
      <x:c r="N253" s="43" t="n">
        <x:v>218487</x:v>
      </x:c>
      <x:c r="O253" s="49" t="n">
        <x:v>1.5624591781762358</x:v>
      </x:c>
      <x:c r="P253" s="38" t="str">
        <x:v>SÍ</x:v>
      </x:c>
      <x:c r="Q253" s="38" t="n">
        <x:v>1</x:v>
      </x:c>
      <x:c r="R253" s="38" t="n">
        <x:v>0</x:v>
      </x:c>
      <x:c r="S253" s="38" t="n">
        <x:v>0</x:v>
      </x:c>
      <x:c r="T253" s="38" t="n">
        <x:v>0</x:v>
      </x:c>
      <x:c r="U253" s="38" t="n">
        <x:v>0</x:v>
      </x:c>
      <x:c r="V253" s="57" t="n">
        <x:v>0</x:v>
      </x:c>
      <x:c r="W253" s="38"/>
      <x:c r="X253" s="41" t="str">
        <x:v>https://www.cremenorca.org/documents/documents/13856doc1220250508100538.pdf</x:v>
      </x:c>
      <x:c r="Y253" s="39" t="str">
        <x:v>PENDIENTE EXTRACCIÓN 2024</x:v>
      </x:c>
      <x:c r="Z253" s="38" t="n">
        <x:v>0</x:v>
      </x:c>
      <x:c r="AA253" s="39" t="str">
        <x:v>NO</x:v>
      </x:c>
      <x:c r="AB253" s="38" t="str">
        <x:v>PaP comercial-only en 2024; NO es never-treated.</x:v>
      </x:c>
      <x:c r="AC253" s="41" t="str">
        <x:v>https://www.menorca.info/menorca/local/2023/07/12/1974711/comerciantes-ciutadella-estallan-contra-puerta-puerta-hay-basura-todas-horas.html</x:v>
      </x:c>
    </x:row>
    <x:row r="254" ht="30" customHeight="1">
      <x:c r="A254" s="56" t="n">
        <x:v>45505</x:v>
      </x:c>
      <x:c r="B254" s="37" t="n">
        <x:v>2024</x:v>
      </x:c>
      <x:c r="C254" s="37" t="n">
        <x:v>8</x:v>
      </x:c>
      <x:c r="D254" s="37" t="str">
        <x:v>Agost</x:v>
      </x:c>
      <x:c r="E254" s="37" t="str">
        <x:v>Ferreries</x:v>
      </x:c>
      <x:c r="F254" s="44"/>
      <x:c r="G254" s="44"/>
      <x:c r="H254" s="44"/>
      <x:c r="I254" s="44"/>
      <x:c r="J254" s="44"/>
      <x:c r="K254" s="44" t="str">
        <x:f>IF(COUNTA(F254:I254)=0,"",SUM(F254:I254))</x:f>
      </x:c>
      <x:c r="L254" s="44" t="str">
        <x:f>IF(COUNTA(F254:J254)=0,"",SUM(F254:J254))</x:f>
      </x:c>
      <x:c r="M254" s="52" t="str">
        <x:f>IF(L254="","",K254/L254)</x:f>
      </x:c>
      <x:c r="N254" s="44" t="n">
        <x:v>218487</x:v>
      </x:c>
      <x:c r="O254" s="50" t="n">
        <x:v>1.5624591781762358</x:v>
      </x:c>
      <x:c r="P254" s="37" t="str">
        <x:v>SÍ</x:v>
      </x:c>
      <x:c r="Q254" s="37" t="n">
        <x:v>1</x:v>
      </x:c>
      <x:c r="R254" s="37" t="n">
        <x:v>0</x:v>
      </x:c>
      <x:c r="S254" s="37" t="n">
        <x:v>0</x:v>
      </x:c>
      <x:c r="T254" s="37" t="n">
        <x:v>0</x:v>
      </x:c>
      <x:c r="U254" s="37" t="n">
        <x:v>0</x:v>
      </x:c>
      <x:c r="V254" s="58" t="n">
        <x:v>0</x:v>
      </x:c>
      <x:c r="W254" s="37"/>
      <x:c r="X254" s="42" t="str">
        <x:v>https://www.cremenorca.org/documents/documents/13856doc1220250508100538.pdf</x:v>
      </x:c>
      <x:c r="Y254" s="40" t="str">
        <x:v>PENDIENTE EXTRACCIÓN 2024</x:v>
      </x:c>
      <x:c r="Z254" s="37" t="n">
        <x:v>0</x:v>
      </x:c>
      <x:c r="AA254" s="40" t="str">
        <x:v>NO</x:v>
      </x:c>
      <x:c r="AB254" s="37" t="str">
        <x:v>PaP comercial-only en 2024; NO es never-treated.</x:v>
      </x:c>
      <x:c r="AC254" s="42" t="str">
        <x:v>https://www.menorca.info/menorca/local/2023/05/16/1937517/recogida-residuos-puerta-puerta-empieza-solo-negocios-ferreries-dudas.html</x:v>
      </x:c>
    </x:row>
    <x:row r="255" ht="30" customHeight="1">
      <x:c r="A255" s="55" t="n">
        <x:v>45505</x:v>
      </x:c>
      <x:c r="B255" s="38" t="n">
        <x:v>2024</x:v>
      </x:c>
      <x:c r="C255" s="38" t="n">
        <x:v>8</x:v>
      </x:c>
      <x:c r="D255" s="38" t="str">
        <x:v>Agost</x:v>
      </x:c>
      <x:c r="E255" s="38" t="str">
        <x:v>Es Migjorn Gran</x:v>
      </x:c>
      <x:c r="F255" s="43"/>
      <x:c r="G255" s="43"/>
      <x:c r="H255" s="43"/>
      <x:c r="I255" s="43"/>
      <x:c r="J255" s="43"/>
      <x:c r="K255" s="43" t="str">
        <x:f>IF(COUNTA(F255:I255)=0,"",SUM(F255:I255))</x:f>
      </x:c>
      <x:c r="L255" s="43" t="str">
        <x:f>IF(COUNTA(F255:J255)=0,"",SUM(F255:J255))</x:f>
      </x:c>
      <x:c r="M255" s="51" t="str">
        <x:f>IF(L255="","",K255/L255)</x:f>
      </x:c>
      <x:c r="N255" s="43" t="n">
        <x:v>218487</x:v>
      </x:c>
      <x:c r="O255" s="49" t="n">
        <x:v>1.5624591781762358</x:v>
      </x:c>
      <x:c r="P255" s="38" t="str">
        <x:v>SÍ</x:v>
      </x:c>
      <x:c r="Q255" s="38" t="n">
        <x:v>1</x:v>
      </x:c>
      <x:c r="R255" s="38" t="n">
        <x:v>0</x:v>
      </x:c>
      <x:c r="S255" s="38" t="n">
        <x:v>0</x:v>
      </x:c>
      <x:c r="T255" s="38" t="n">
        <x:v>0</x:v>
      </x:c>
      <x:c r="U255" s="38" t="n">
        <x:v>0</x:v>
      </x:c>
      <x:c r="V255" s="57" t="n">
        <x:v>0</x:v>
      </x:c>
      <x:c r="W255" s="38"/>
      <x:c r="X255" s="41" t="str">
        <x:v>https://www.cremenorca.org/documents/documents/13856doc1220250508100538.pdf</x:v>
      </x:c>
      <x:c r="Y255" s="39" t="str">
        <x:v>PENDIENTE EXTRACCIÓN 2024</x:v>
      </x:c>
      <x:c r="Z255" s="38" t="n">
        <x:v>0</x:v>
      </x:c>
      <x:c r="AA255" s="39" t="str">
        <x:v>NO</x:v>
      </x:c>
      <x:c r="AB255" s="38" t="str">
        <x:v>PaP comercial-only en 2024; NO es never-treated.</x:v>
      </x:c>
      <x:c r="AC255" s="41" t="str">
        <x:v>https://menorcaaldia.com/articulo/actualidad/el-consorcio-de-residuos-de-menorca-refuerza-la-recogida-puerta-a-puerta-en-los-comercios</x:v>
      </x:c>
    </x:row>
    <x:row r="256" ht="30" customHeight="1">
      <x:c r="A256" s="56" t="n">
        <x:v>45505</x:v>
      </x:c>
      <x:c r="B256" s="37" t="n">
        <x:v>2024</x:v>
      </x:c>
      <x:c r="C256" s="37" t="n">
        <x:v>8</x:v>
      </x:c>
      <x:c r="D256" s="37" t="str">
        <x:v>Agost</x:v>
      </x:c>
      <x:c r="E256" s="37" t="str">
        <x:v>Es Mercadal</x:v>
      </x:c>
      <x:c r="F256" s="44"/>
      <x:c r="G256" s="44"/>
      <x:c r="H256" s="44"/>
      <x:c r="I256" s="44"/>
      <x:c r="J256" s="44"/>
      <x:c r="K256" s="44" t="str">
        <x:f>IF(COUNTA(F256:I256)=0,"",SUM(F256:I256))</x:f>
      </x:c>
      <x:c r="L256" s="44" t="str">
        <x:f>IF(COUNTA(F256:J256)=0,"",SUM(F256:J256))</x:f>
      </x:c>
      <x:c r="M256" s="52" t="str">
        <x:f>IF(L256="","",K256/L256)</x:f>
      </x:c>
      <x:c r="N256" s="44" t="n">
        <x:v>218487</x:v>
      </x:c>
      <x:c r="O256" s="50" t="n">
        <x:v>1.5624591781762358</x:v>
      </x:c>
      <x:c r="P256" s="37" t="str">
        <x:v>SÍ</x:v>
      </x:c>
      <x:c r="Q256" s="37" t="n">
        <x:v>1</x:v>
      </x:c>
      <x:c r="R256" s="37" t="n">
        <x:v>0</x:v>
      </x:c>
      <x:c r="S256" s="37" t="n">
        <x:v>0</x:v>
      </x:c>
      <x:c r="T256" s="37" t="n">
        <x:v>0</x:v>
      </x:c>
      <x:c r="U256" s="37" t="n">
        <x:v>0</x:v>
      </x:c>
      <x:c r="V256" s="58" t="n">
        <x:v>0</x:v>
      </x:c>
      <x:c r="W256" s="37"/>
      <x:c r="X256" s="42" t="str">
        <x:v>https://www.cremenorca.org/documents/documents/13856doc1220250508100538.pdf</x:v>
      </x:c>
      <x:c r="Y256" s="40" t="str">
        <x:v>PENDIENTE EXTRACCIÓN 2024</x:v>
      </x:c>
      <x:c r="Z256" s="37" t="n">
        <x:v>0</x:v>
      </x:c>
      <x:c r="AA256" s="40" t="str">
        <x:v>NO</x:v>
      </x:c>
      <x:c r="AB256" s="37" t="str">
        <x:v>PaP comercial-only en 2024; NO es never-treated.</x:v>
      </x:c>
      <x:c r="AC256" s="42" t="str">
        <x:v>https://www.menorca.info/menorca/local/2023/09/12/2010471/recogida-puerta-puerta-entra-mal-pie-mercadal-fornells.html</x:v>
      </x:c>
    </x:row>
    <x:row r="257" ht="30" customHeight="1">
      <x:c r="A257" s="55" t="n">
        <x:v>45505</x:v>
      </x:c>
      <x:c r="B257" s="38" t="n">
        <x:v>2024</x:v>
      </x:c>
      <x:c r="C257" s="38" t="n">
        <x:v>8</x:v>
      </x:c>
      <x:c r="D257" s="38" t="str">
        <x:v>Agost</x:v>
      </x:c>
      <x:c r="E257" s="38" t="str">
        <x:v>Alaior</x:v>
      </x:c>
      <x:c r="F257" s="43"/>
      <x:c r="G257" s="43"/>
      <x:c r="H257" s="43"/>
      <x:c r="I257" s="43"/>
      <x:c r="J257" s="43"/>
      <x:c r="K257" s="43" t="str">
        <x:f>IF(COUNTA(F257:I257)=0,"",SUM(F257:I257))</x:f>
      </x:c>
      <x:c r="L257" s="43" t="str">
        <x:f>IF(COUNTA(F257:J257)=0,"",SUM(F257:J257))</x:f>
      </x:c>
      <x:c r="M257" s="51" t="str">
        <x:f>IF(L257="","",K257/L257)</x:f>
      </x:c>
      <x:c r="N257" s="43" t="n">
        <x:v>218487</x:v>
      </x:c>
      <x:c r="O257" s="49" t="n">
        <x:v>1.5624591781762358</x:v>
      </x:c>
      <x:c r="P257" s="38" t="str">
        <x:v>SÍ</x:v>
      </x:c>
      <x:c r="Q257" s="38" t="n">
        <x:v>1</x:v>
      </x:c>
      <x:c r="R257" s="38" t="n">
        <x:v>0</x:v>
      </x:c>
      <x:c r="S257" s="38" t="n">
        <x:v>0</x:v>
      </x:c>
      <x:c r="T257" s="38" t="n">
        <x:v>0</x:v>
      </x:c>
      <x:c r="U257" s="38" t="n">
        <x:v>0</x:v>
      </x:c>
      <x:c r="V257" s="57" t="n">
        <x:v>0</x:v>
      </x:c>
      <x:c r="W257" s="38"/>
      <x:c r="X257" s="41" t="str">
        <x:v>https://www.cremenorca.org/documents/documents/13856doc1220250508100538.pdf</x:v>
      </x:c>
      <x:c r="Y257" s="39" t="str">
        <x:v>PENDIENTE EXTRACCIÓN 2024</x:v>
      </x:c>
      <x:c r="Z257" s="38" t="n">
        <x:v>0</x:v>
      </x:c>
      <x:c r="AA257" s="39" t="str">
        <x:v>NO</x:v>
      </x:c>
      <x:c r="AB257" s="38" t="str">
        <x:v>PaP comercial-only en 2024; NO es never-treated.</x:v>
      </x:c>
      <x:c r="AC257" s="41" t="str">
        <x:v>https://menorcaaldia.com/articulo/actualidad/el-consorcio-de-residuos-de-menorca-refuerza-la-recogida-puerta-a-puerta-en-los-comercios</x:v>
      </x:c>
    </x:row>
    <x:row r="258" ht="30" customHeight="1">
      <x:c r="A258" s="56" t="n">
        <x:v>45505</x:v>
      </x:c>
      <x:c r="B258" s="37" t="n">
        <x:v>2024</x:v>
      </x:c>
      <x:c r="C258" s="37" t="n">
        <x:v>8</x:v>
      </x:c>
      <x:c r="D258" s="37" t="str">
        <x:v>Agost</x:v>
      </x:c>
      <x:c r="E258" s="37" t="str">
        <x:v>Maó</x:v>
      </x:c>
      <x:c r="F258" s="44" t="n">
        <x:v>198430</x:v>
      </x:c>
      <x:c r="G258" s="44" t="n">
        <x:v>132765</x:v>
      </x:c>
      <x:c r="H258" s="44" t="n">
        <x:v>174379</x:v>
      </x:c>
      <x:c r="I258" s="44" t="n">
        <x:v>261202</x:v>
      </x:c>
      <x:c r="J258" s="44" t="n">
        <x:v>860498</x:v>
      </x:c>
      <x:c r="K258" s="44" t="n">
        <x:f>IF(COUNTA(F258:I258)=0,"",SUM(F258:I258))</x:f>
        <x:v>766776</x:v>
      </x:c>
      <x:c r="L258" s="44" t="n">
        <x:f>IF(COUNTA(F258:J258)=0,"",SUM(F258:J258))</x:f>
        <x:v>1627274</x:v>
      </x:c>
      <x:c r="M258" s="52" t="n">
        <x:f>IF(L258="","",K258/L258)</x:f>
        <x:v>0.47120275995314864</x:v>
      </x:c>
      <x:c r="N258" s="44" t="n">
        <x:v>218487</x:v>
      </x:c>
      <x:c r="O258" s="50" t="n">
        <x:v>1.5624591781762358</x:v>
      </x:c>
      <x:c r="P258" s="37" t="str">
        <x:v>SÍ</x:v>
      </x:c>
      <x:c r="Q258" s="37" t="n">
        <x:v>1</x:v>
      </x:c>
      <x:c r="R258" s="37" t="n">
        <x:v>0</x:v>
      </x:c>
      <x:c r="S258" s="37" t="n">
        <x:v>1</x:v>
      </x:c>
      <x:c r="T258" s="37" t="n">
        <x:v>0</x:v>
      </x:c>
      <x:c r="U258" s="37" t="n">
        <x:v>0</x:v>
      </x:c>
      <x:c r="V258" s="58" t="n">
        <x:v>0.44</x:v>
      </x:c>
      <x:c r="W258" s="37" t="n">
        <x:v>9</x:v>
      </x:c>
      <x:c r="X258" s="42" t="str">
        <x:v>https://www.cremenorca.org/documents/documents/13808doc1220241204122124.pdf</x:v>
      </x:c>
      <x:c r="Y258" s="40" t="str">
        <x:v>OBSERVADO</x:v>
      </x:c>
      <x:c r="Z258" s="37" t="n">
        <x:v>5</x:v>
      </x:c>
      <x:c r="AA258" s="40" t="str">
        <x:v>SÍ</x:v>
      </x:c>
      <x:c r="AB258" s="37" t="str">
        <x:v>PaP domiciliario+comercial; usar cobertura/fases y excluir meses de transición en especificación limpia.</x:v>
      </x:c>
      <x:c r="AC258" s="42" t="str">
        <x:v>https://www.residusmenorca.net/municipis/mao/</x:v>
      </x:c>
    </x:row>
    <x:row r="259" ht="30" customHeight="1">
      <x:c r="A259" s="55" t="n">
        <x:v>45505</x:v>
      </x:c>
      <x:c r="B259" s="38" t="n">
        <x:v>2024</x:v>
      </x:c>
      <x:c r="C259" s="38" t="n">
        <x:v>8</x:v>
      </x:c>
      <x:c r="D259" s="38" t="str">
        <x:v>Agost</x:v>
      </x:c>
      <x:c r="E259" s="38" t="str">
        <x:v>Es Castell</x:v>
      </x:c>
      <x:c r="F259" s="43" t="n">
        <x:v>22710</x:v>
      </x:c>
      <x:c r="G259" s="43" t="n">
        <x:v>29655</x:v>
      </x:c>
      <x:c r="H259" s="43" t="n">
        <x:v>34241</x:v>
      </x:c>
      <x:c r="I259" s="43" t="n">
        <x:v>100058</x:v>
      </x:c>
      <x:c r="J259" s="43" t="n">
        <x:v>41542</x:v>
      </x:c>
      <x:c r="K259" s="43" t="n">
        <x:f>IF(COUNTA(F259:I259)=0,"",SUM(F259:I259))</x:f>
        <x:v>186664</x:v>
      </x:c>
      <x:c r="L259" s="43" t="n">
        <x:f>IF(COUNTA(F259:J259)=0,"",SUM(F259:J259))</x:f>
        <x:v>228206</x:v>
      </x:c>
      <x:c r="M259" s="51" t="n">
        <x:f>IF(L259="","",K259/L259)</x:f>
        <x:v>0.817962717895235</x:v>
      </x:c>
      <x:c r="N259" s="43" t="n">
        <x:v>218487</x:v>
      </x:c>
      <x:c r="O259" s="49" t="n">
        <x:v>1.5624591781762358</x:v>
      </x:c>
      <x:c r="P259" s="38" t="str">
        <x:v>SÍ</x:v>
      </x:c>
      <x:c r="Q259" s="38" t="n">
        <x:v>1</x:v>
      </x:c>
      <x:c r="R259" s="38" t="n">
        <x:v>0</x:v>
      </x:c>
      <x:c r="S259" s="38" t="n">
        <x:v>1</x:v>
      </x:c>
      <x:c r="T259" s="38" t="n">
        <x:v>1</x:v>
      </x:c>
      <x:c r="U259" s="38" t="n">
        <x:v>0</x:v>
      </x:c>
      <x:c r="V259" s="57" t="n">
        <x:v>1</x:v>
      </x:c>
      <x:c r="W259" s="38" t="n">
        <x:v>8</x:v>
      </x:c>
      <x:c r="X259" s="41" t="str">
        <x:v>https://www.cremenorca.org/documents/documents/13808doc1220241204122124.pdf</x:v>
      </x:c>
      <x:c r="Y259" s="39" t="str">
        <x:v>OBSERVADO</x:v>
      </x:c>
      <x:c r="Z259" s="38" t="n">
        <x:v>5</x:v>
      </x:c>
      <x:c r="AA259" s="39" t="str">
        <x:v>SÍ</x:v>
      </x:c>
      <x:c r="AB259" s="38" t="str">
        <x:v>PaP domiciliario+comercial; usar cobertura/fases y excluir meses de transición en especificación limpia.</x:v>
      </x:c>
      <x:c r="AC259" s="41" t="str">
        <x:v>https://www.cremenorca.org/documents/documents/13808doc1220241204122124.pdf</x:v>
      </x:c>
    </x:row>
    <x:row r="260" ht="30" customHeight="1">
      <x:c r="A260" s="56" t="n">
        <x:v>45505</x:v>
      </x:c>
      <x:c r="B260" s="37" t="n">
        <x:v>2024</x:v>
      </x:c>
      <x:c r="C260" s="37" t="n">
        <x:v>8</x:v>
      </x:c>
      <x:c r="D260" s="37" t="str">
        <x:v>Agost</x:v>
      </x:c>
      <x:c r="E260" s="37" t="str">
        <x:v>Sant Lluís</x:v>
      </x:c>
      <x:c r="F260" s="44"/>
      <x:c r="G260" s="44"/>
      <x:c r="H260" s="44"/>
      <x:c r="I260" s="44"/>
      <x:c r="J260" s="44"/>
      <x:c r="K260" s="44" t="str">
        <x:f>IF(COUNTA(F260:I260)=0,"",SUM(F260:I260))</x:f>
      </x:c>
      <x:c r="L260" s="44" t="str">
        <x:f>IF(COUNTA(F260:J260)=0,"",SUM(F260:J260))</x:f>
      </x:c>
      <x:c r="M260" s="52" t="str">
        <x:f>IF(L260="","",K260/L260)</x:f>
      </x:c>
      <x:c r="N260" s="44" t="n">
        <x:v>218487</x:v>
      </x:c>
      <x:c r="O260" s="50" t="n">
        <x:v>1.5624591781762358</x:v>
      </x:c>
      <x:c r="P260" s="37" t="str">
        <x:v>SÍ</x:v>
      </x:c>
      <x:c r="Q260" s="37" t="n">
        <x:v>1</x:v>
      </x:c>
      <x:c r="R260" s="37" t="n">
        <x:v>0</x:v>
      </x:c>
      <x:c r="S260" s="37" t="n">
        <x:v>0</x:v>
      </x:c>
      <x:c r="T260" s="37" t="n">
        <x:v>0</x:v>
      </x:c>
      <x:c r="U260" s="37" t="n">
        <x:v>0</x:v>
      </x:c>
      <x:c r="V260" s="58" t="n">
        <x:v>0</x:v>
      </x:c>
      <x:c r="W260" s="37"/>
      <x:c r="X260" s="42" t="str">
        <x:v>https://www.cremenorca.org/documents/documents/13856doc1220250508100538.pdf</x:v>
      </x:c>
      <x:c r="Y260" s="40" t="str">
        <x:v>PENDIENTE EXTRACCIÓN 2024</x:v>
      </x:c>
      <x:c r="Z260" s="37" t="n">
        <x:v>0</x:v>
      </x:c>
      <x:c r="AA260" s="40" t="str">
        <x:v>NO</x:v>
      </x:c>
      <x:c r="AB260" s="37" t="str">
        <x:v>PaP comercial-only en 2024; NO es never-treated.</x:v>
      </x:c>
      <x:c r="AC260" s="42" t="str">
        <x:v>https://menorcaaldia.com/articulo/actualidad/el-consorcio-de-residuos-de-menorca-refuerza-la-recogida-puerta-a-puerta-en-los-comercios</x:v>
      </x:c>
    </x:row>
    <x:row r="261" ht="30" customHeight="1">
      <x:c r="A261" s="55" t="n">
        <x:v>45536</x:v>
      </x:c>
      <x:c r="B261" s="38" t="n">
        <x:v>2024</x:v>
      </x:c>
      <x:c r="C261" s="38" t="n">
        <x:v>9</x:v>
      </x:c>
      <x:c r="D261" s="38" t="str">
        <x:v>Setembre</x:v>
      </x:c>
      <x:c r="E261" s="38" t="str">
        <x:v>Ciutadella</x:v>
      </x:c>
      <x:c r="F261" s="43"/>
      <x:c r="G261" s="43"/>
      <x:c r="H261" s="43"/>
      <x:c r="I261" s="43"/>
      <x:c r="J261" s="43"/>
      <x:c r="K261" s="43" t="str">
        <x:f>IF(COUNTA(F261:I261)=0,"",SUM(F261:I261))</x:f>
      </x:c>
      <x:c r="L261" s="43" t="str">
        <x:f>IF(COUNTA(F261:J261)=0,"",SUM(F261:J261))</x:f>
      </x:c>
      <x:c r="M261" s="51" t="str">
        <x:f>IF(L261="","",K261/L261)</x:f>
      </x:c>
      <x:c r="N261" s="43" t="n">
        <x:v>168732</x:v>
      </x:c>
      <x:c r="O261" s="49" t="n">
        <x:v>1.2066478191015146</x:v>
      </x:c>
      <x:c r="P261" s="38" t="str">
        <x:v>SÍ</x:v>
      </x:c>
      <x:c r="Q261" s="38" t="n">
        <x:v>1</x:v>
      </x:c>
      <x:c r="R261" s="38" t="n">
        <x:v>0</x:v>
      </x:c>
      <x:c r="S261" s="38" t="n">
        <x:v>0</x:v>
      </x:c>
      <x:c r="T261" s="38" t="n">
        <x:v>0</x:v>
      </x:c>
      <x:c r="U261" s="38" t="n">
        <x:v>0</x:v>
      </x:c>
      <x:c r="V261" s="57" t="n">
        <x:v>0</x:v>
      </x:c>
      <x:c r="W261" s="38"/>
      <x:c r="X261" s="41" t="str">
        <x:v>https://www.cremenorca.org/documents/documents/13856doc1220250508100538.pdf</x:v>
      </x:c>
      <x:c r="Y261" s="39" t="str">
        <x:v>PENDIENTE EXTRACCIÓN 2024</x:v>
      </x:c>
      <x:c r="Z261" s="38" t="n">
        <x:v>0</x:v>
      </x:c>
      <x:c r="AA261" s="39" t="str">
        <x:v>NO</x:v>
      </x:c>
      <x:c r="AB261" s="38" t="str">
        <x:v>PaP comercial-only en 2024; NO es never-treated.</x:v>
      </x:c>
      <x:c r="AC261" s="41" t="str">
        <x:v>https://www.menorca.info/menorca/local/2023/07/12/1974711/comerciantes-ciutadella-estallan-contra-puerta-puerta-hay-basura-todas-horas.html</x:v>
      </x:c>
    </x:row>
    <x:row r="262" ht="30" customHeight="1">
      <x:c r="A262" s="56" t="n">
        <x:v>45536</x:v>
      </x:c>
      <x:c r="B262" s="37" t="n">
        <x:v>2024</x:v>
      </x:c>
      <x:c r="C262" s="37" t="n">
        <x:v>9</x:v>
      </x:c>
      <x:c r="D262" s="37" t="str">
        <x:v>Setembre</x:v>
      </x:c>
      <x:c r="E262" s="37" t="str">
        <x:v>Ferreries</x:v>
      </x:c>
      <x:c r="F262" s="44"/>
      <x:c r="G262" s="44"/>
      <x:c r="H262" s="44"/>
      <x:c r="I262" s="44"/>
      <x:c r="J262" s="44"/>
      <x:c r="K262" s="44" t="str">
        <x:f>IF(COUNTA(F262:I262)=0,"",SUM(F262:I262))</x:f>
      </x:c>
      <x:c r="L262" s="44" t="str">
        <x:f>IF(COUNTA(F262:J262)=0,"",SUM(F262:J262))</x:f>
      </x:c>
      <x:c r="M262" s="52" t="str">
        <x:f>IF(L262="","",K262/L262)</x:f>
      </x:c>
      <x:c r="N262" s="44" t="n">
        <x:v>168732</x:v>
      </x:c>
      <x:c r="O262" s="50" t="n">
        <x:v>1.2066478191015146</x:v>
      </x:c>
      <x:c r="P262" s="37" t="str">
        <x:v>SÍ</x:v>
      </x:c>
      <x:c r="Q262" s="37" t="n">
        <x:v>1</x:v>
      </x:c>
      <x:c r="R262" s="37" t="n">
        <x:v>0</x:v>
      </x:c>
      <x:c r="S262" s="37" t="n">
        <x:v>0</x:v>
      </x:c>
      <x:c r="T262" s="37" t="n">
        <x:v>0</x:v>
      </x:c>
      <x:c r="U262" s="37" t="n">
        <x:v>0</x:v>
      </x:c>
      <x:c r="V262" s="58" t="n">
        <x:v>0</x:v>
      </x:c>
      <x:c r="W262" s="37"/>
      <x:c r="X262" s="42" t="str">
        <x:v>https://www.cremenorca.org/documents/documents/13856doc1220250508100538.pdf</x:v>
      </x:c>
      <x:c r="Y262" s="40" t="str">
        <x:v>PENDIENTE EXTRACCIÓN 2024</x:v>
      </x:c>
      <x:c r="Z262" s="37" t="n">
        <x:v>0</x:v>
      </x:c>
      <x:c r="AA262" s="40" t="str">
        <x:v>NO</x:v>
      </x:c>
      <x:c r="AB262" s="37" t="str">
        <x:v>PaP comercial-only en 2024; NO es never-treated.</x:v>
      </x:c>
      <x:c r="AC262" s="42" t="str">
        <x:v>https://www.menorca.info/menorca/local/2023/05/16/1937517/recogida-residuos-puerta-puerta-empieza-solo-negocios-ferreries-dudas.html</x:v>
      </x:c>
    </x:row>
    <x:row r="263" ht="30" customHeight="1">
      <x:c r="A263" s="55" t="n">
        <x:v>45536</x:v>
      </x:c>
      <x:c r="B263" s="38" t="n">
        <x:v>2024</x:v>
      </x:c>
      <x:c r="C263" s="38" t="n">
        <x:v>9</x:v>
      </x:c>
      <x:c r="D263" s="38" t="str">
        <x:v>Setembre</x:v>
      </x:c>
      <x:c r="E263" s="38" t="str">
        <x:v>Es Migjorn Gran</x:v>
      </x:c>
      <x:c r="F263" s="43"/>
      <x:c r="G263" s="43"/>
      <x:c r="H263" s="43"/>
      <x:c r="I263" s="43"/>
      <x:c r="J263" s="43"/>
      <x:c r="K263" s="43" t="str">
        <x:f>IF(COUNTA(F263:I263)=0,"",SUM(F263:I263))</x:f>
      </x:c>
      <x:c r="L263" s="43" t="str">
        <x:f>IF(COUNTA(F263:J263)=0,"",SUM(F263:J263))</x:f>
      </x:c>
      <x:c r="M263" s="51" t="str">
        <x:f>IF(L263="","",K263/L263)</x:f>
      </x:c>
      <x:c r="N263" s="43" t="n">
        <x:v>168732</x:v>
      </x:c>
      <x:c r="O263" s="49" t="n">
        <x:v>1.2066478191015146</x:v>
      </x:c>
      <x:c r="P263" s="38" t="str">
        <x:v>SÍ</x:v>
      </x:c>
      <x:c r="Q263" s="38" t="n">
        <x:v>1</x:v>
      </x:c>
      <x:c r="R263" s="38" t="n">
        <x:v>0</x:v>
      </x:c>
      <x:c r="S263" s="38" t="n">
        <x:v>0</x:v>
      </x:c>
      <x:c r="T263" s="38" t="n">
        <x:v>0</x:v>
      </x:c>
      <x:c r="U263" s="38" t="n">
        <x:v>0</x:v>
      </x:c>
      <x:c r="V263" s="57" t="n">
        <x:v>0</x:v>
      </x:c>
      <x:c r="W263" s="38"/>
      <x:c r="X263" s="41" t="str">
        <x:v>https://www.cremenorca.org/documents/documents/13856doc1220250508100538.pdf</x:v>
      </x:c>
      <x:c r="Y263" s="39" t="str">
        <x:v>PENDIENTE EXTRACCIÓN 2024</x:v>
      </x:c>
      <x:c r="Z263" s="38" t="n">
        <x:v>0</x:v>
      </x:c>
      <x:c r="AA263" s="39" t="str">
        <x:v>NO</x:v>
      </x:c>
      <x:c r="AB263" s="38" t="str">
        <x:v>PaP comercial-only en 2024; NO es never-treated.</x:v>
      </x:c>
      <x:c r="AC263" s="41" t="str">
        <x:v>https://menorcaaldia.com/articulo/actualidad/el-consorcio-de-residuos-de-menorca-refuerza-la-recogida-puerta-a-puerta-en-los-comercios</x:v>
      </x:c>
    </x:row>
    <x:row r="264" ht="30" customHeight="1">
      <x:c r="A264" s="56" t="n">
        <x:v>45536</x:v>
      </x:c>
      <x:c r="B264" s="37" t="n">
        <x:v>2024</x:v>
      </x:c>
      <x:c r="C264" s="37" t="n">
        <x:v>9</x:v>
      </x:c>
      <x:c r="D264" s="37" t="str">
        <x:v>Setembre</x:v>
      </x:c>
      <x:c r="E264" s="37" t="str">
        <x:v>Es Mercadal</x:v>
      </x:c>
      <x:c r="F264" s="44"/>
      <x:c r="G264" s="44"/>
      <x:c r="H264" s="44"/>
      <x:c r="I264" s="44"/>
      <x:c r="J264" s="44"/>
      <x:c r="K264" s="44" t="str">
        <x:f>IF(COUNTA(F264:I264)=0,"",SUM(F264:I264))</x:f>
      </x:c>
      <x:c r="L264" s="44" t="str">
        <x:f>IF(COUNTA(F264:J264)=0,"",SUM(F264:J264))</x:f>
      </x:c>
      <x:c r="M264" s="52" t="str">
        <x:f>IF(L264="","",K264/L264)</x:f>
      </x:c>
      <x:c r="N264" s="44" t="n">
        <x:v>168732</x:v>
      </x:c>
      <x:c r="O264" s="50" t="n">
        <x:v>1.2066478191015146</x:v>
      </x:c>
      <x:c r="P264" s="37" t="str">
        <x:v>SÍ</x:v>
      </x:c>
      <x:c r="Q264" s="37" t="n">
        <x:v>1</x:v>
      </x:c>
      <x:c r="R264" s="37" t="n">
        <x:v>0</x:v>
      </x:c>
      <x:c r="S264" s="37" t="n">
        <x:v>0</x:v>
      </x:c>
      <x:c r="T264" s="37" t="n">
        <x:v>0</x:v>
      </x:c>
      <x:c r="U264" s="37" t="n">
        <x:v>0</x:v>
      </x:c>
      <x:c r="V264" s="58" t="n">
        <x:v>0</x:v>
      </x:c>
      <x:c r="W264" s="37"/>
      <x:c r="X264" s="42" t="str">
        <x:v>https://www.cremenorca.org/documents/documents/13856doc1220250508100538.pdf</x:v>
      </x:c>
      <x:c r="Y264" s="40" t="str">
        <x:v>PENDIENTE EXTRACCIÓN 2024</x:v>
      </x:c>
      <x:c r="Z264" s="37" t="n">
        <x:v>0</x:v>
      </x:c>
      <x:c r="AA264" s="40" t="str">
        <x:v>NO</x:v>
      </x:c>
      <x:c r="AB264" s="37" t="str">
        <x:v>PaP comercial-only en 2024; NO es never-treated.</x:v>
      </x:c>
      <x:c r="AC264" s="42" t="str">
        <x:v>https://www.menorca.info/menorca/local/2023/09/12/2010471/recogida-puerta-puerta-entra-mal-pie-mercadal-fornells.html</x:v>
      </x:c>
    </x:row>
    <x:row r="265" ht="30" customHeight="1">
      <x:c r="A265" s="55" t="n">
        <x:v>45536</x:v>
      </x:c>
      <x:c r="B265" s="38" t="n">
        <x:v>2024</x:v>
      </x:c>
      <x:c r="C265" s="38" t="n">
        <x:v>9</x:v>
      </x:c>
      <x:c r="D265" s="38" t="str">
        <x:v>Setembre</x:v>
      </x:c>
      <x:c r="E265" s="38" t="str">
        <x:v>Alaior</x:v>
      </x:c>
      <x:c r="F265" s="43"/>
      <x:c r="G265" s="43"/>
      <x:c r="H265" s="43"/>
      <x:c r="I265" s="43"/>
      <x:c r="J265" s="43"/>
      <x:c r="K265" s="43" t="str">
        <x:f>IF(COUNTA(F265:I265)=0,"",SUM(F265:I265))</x:f>
      </x:c>
      <x:c r="L265" s="43" t="str">
        <x:f>IF(COUNTA(F265:J265)=0,"",SUM(F265:J265))</x:f>
      </x:c>
      <x:c r="M265" s="51" t="str">
        <x:f>IF(L265="","",K265/L265)</x:f>
      </x:c>
      <x:c r="N265" s="43" t="n">
        <x:v>168732</x:v>
      </x:c>
      <x:c r="O265" s="49" t="n">
        <x:v>1.2066478191015146</x:v>
      </x:c>
      <x:c r="P265" s="38" t="str">
        <x:v>SÍ</x:v>
      </x:c>
      <x:c r="Q265" s="38" t="n">
        <x:v>1</x:v>
      </x:c>
      <x:c r="R265" s="38" t="n">
        <x:v>0</x:v>
      </x:c>
      <x:c r="S265" s="38" t="n">
        <x:v>0</x:v>
      </x:c>
      <x:c r="T265" s="38" t="n">
        <x:v>0</x:v>
      </x:c>
      <x:c r="U265" s="38" t="n">
        <x:v>0</x:v>
      </x:c>
      <x:c r="V265" s="57" t="n">
        <x:v>0</x:v>
      </x:c>
      <x:c r="W265" s="38"/>
      <x:c r="X265" s="41" t="str">
        <x:v>https://www.cremenorca.org/documents/documents/13856doc1220250508100538.pdf</x:v>
      </x:c>
      <x:c r="Y265" s="39" t="str">
        <x:v>PENDIENTE EXTRACCIÓN 2024</x:v>
      </x:c>
      <x:c r="Z265" s="38" t="n">
        <x:v>0</x:v>
      </x:c>
      <x:c r="AA265" s="39" t="str">
        <x:v>NO</x:v>
      </x:c>
      <x:c r="AB265" s="38" t="str">
        <x:v>PaP comercial-only en 2024; NO es never-treated.</x:v>
      </x:c>
      <x:c r="AC265" s="41" t="str">
        <x:v>https://menorcaaldia.com/articulo/actualidad/el-consorcio-de-residuos-de-menorca-refuerza-la-recogida-puerta-a-puerta-en-los-comercios</x:v>
      </x:c>
    </x:row>
    <x:row r="266" ht="30" customHeight="1">
      <x:c r="A266" s="56" t="n">
        <x:v>45536</x:v>
      </x:c>
      <x:c r="B266" s="37" t="n">
        <x:v>2024</x:v>
      </x:c>
      <x:c r="C266" s="37" t="n">
        <x:v>9</x:v>
      </x:c>
      <x:c r="D266" s="37" t="str">
        <x:v>Setembre</x:v>
      </x:c>
      <x:c r="E266" s="37" t="str">
        <x:v>Maó</x:v>
      </x:c>
      <x:c r="F266" s="44" t="n">
        <x:v>184374</x:v>
      </x:c>
      <x:c r="G266" s="44" t="n">
        <x:v>93841</x:v>
      </x:c>
      <x:c r="H266" s="44" t="n">
        <x:v>136315</x:v>
      </x:c>
      <x:c r="I266" s="44" t="n">
        <x:v>179472</x:v>
      </x:c>
      <x:c r="J266" s="44" t="n">
        <x:v>732100</x:v>
      </x:c>
      <x:c r="K266" s="44" t="n">
        <x:f>IF(COUNTA(F266:I266)=0,"",SUM(F266:I266))</x:f>
        <x:v>594002</x:v>
      </x:c>
      <x:c r="L266" s="44" t="n">
        <x:f>IF(COUNTA(F266:J266)=0,"",SUM(F266:J266))</x:f>
        <x:v>1326102</x:v>
      </x:c>
      <x:c r="M266" s="52" t="n">
        <x:f>IF(L266="","",K266/L266)</x:f>
        <x:v>0.4479308529811432</x:v>
      </x:c>
      <x:c r="N266" s="44" t="n">
        <x:v>168732</x:v>
      </x:c>
      <x:c r="O266" s="50" t="n">
        <x:v>1.2066478191015146</x:v>
      </x:c>
      <x:c r="P266" s="37" t="str">
        <x:v>SÍ</x:v>
      </x:c>
      <x:c r="Q266" s="37" t="n">
        <x:v>1</x:v>
      </x:c>
      <x:c r="R266" s="37" t="n">
        <x:v>0</x:v>
      </x:c>
      <x:c r="S266" s="37" t="n">
        <x:v>1</x:v>
      </x:c>
      <x:c r="T266" s="37" t="n">
        <x:v>0</x:v>
      </x:c>
      <x:c r="U266" s="37" t="n">
        <x:v>0</x:v>
      </x:c>
      <x:c r="V266" s="58" t="n">
        <x:v>0.44</x:v>
      </x:c>
      <x:c r="W266" s="37" t="n">
        <x:v>10</x:v>
      </x:c>
      <x:c r="X266" s="42" t="str">
        <x:v>https://www.cremenorca.org/documents/documents/13808doc1220241204122124.pdf</x:v>
      </x:c>
      <x:c r="Y266" s="40" t="str">
        <x:v>OBSERVADO</x:v>
      </x:c>
      <x:c r="Z266" s="37" t="n">
        <x:v>5</x:v>
      </x:c>
      <x:c r="AA266" s="40" t="str">
        <x:v>SÍ</x:v>
      </x:c>
      <x:c r="AB266" s="37" t="str">
        <x:v>PaP domiciliario+comercial; usar cobertura/fases y excluir meses de transición en especificación limpia.</x:v>
      </x:c>
      <x:c r="AC266" s="42" t="str">
        <x:v>https://www.residusmenorca.net/municipis/mao/</x:v>
      </x:c>
    </x:row>
    <x:row r="267" ht="30" customHeight="1">
      <x:c r="A267" s="55" t="n">
        <x:v>45536</x:v>
      </x:c>
      <x:c r="B267" s="38" t="n">
        <x:v>2024</x:v>
      </x:c>
      <x:c r="C267" s="38" t="n">
        <x:v>9</x:v>
      </x:c>
      <x:c r="D267" s="38" t="str">
        <x:v>Setembre</x:v>
      </x:c>
      <x:c r="E267" s="38" t="str">
        <x:v>Es Castell</x:v>
      </x:c>
      <x:c r="F267" s="43" t="n">
        <x:v>20226</x:v>
      </x:c>
      <x:c r="G267" s="43" t="n">
        <x:v>25059</x:v>
      </x:c>
      <x:c r="H267" s="43" t="n">
        <x:v>28385</x:v>
      </x:c>
      <x:c r="I267" s="43" t="n">
        <x:v>91348</x:v>
      </x:c>
      <x:c r="J267" s="43" t="n">
        <x:v>34640</x:v>
      </x:c>
      <x:c r="K267" s="43" t="n">
        <x:f>IF(COUNTA(F267:I267)=0,"",SUM(F267:I267))</x:f>
        <x:v>165018</x:v>
      </x:c>
      <x:c r="L267" s="43" t="n">
        <x:f>IF(COUNTA(F267:J267)=0,"",SUM(F267:J267))</x:f>
        <x:v>199658</x:v>
      </x:c>
      <x:c r="M267" s="51" t="n">
        <x:f>IF(L267="","",K267/L267)</x:f>
        <x:v>0.82650332067836</x:v>
      </x:c>
      <x:c r="N267" s="43" t="n">
        <x:v>168732</x:v>
      </x:c>
      <x:c r="O267" s="49" t="n">
        <x:v>1.2066478191015146</x:v>
      </x:c>
      <x:c r="P267" s="38" t="str">
        <x:v>SÍ</x:v>
      </x:c>
      <x:c r="Q267" s="38" t="n">
        <x:v>1</x:v>
      </x:c>
      <x:c r="R267" s="38" t="n">
        <x:v>0</x:v>
      </x:c>
      <x:c r="S267" s="38" t="n">
        <x:v>1</x:v>
      </x:c>
      <x:c r="T267" s="38" t="n">
        <x:v>1</x:v>
      </x:c>
      <x:c r="U267" s="38" t="n">
        <x:v>0</x:v>
      </x:c>
      <x:c r="V267" s="57" t="n">
        <x:v>1</x:v>
      </x:c>
      <x:c r="W267" s="38" t="n">
        <x:v>9</x:v>
      </x:c>
      <x:c r="X267" s="41" t="str">
        <x:v>https://www.cremenorca.org/documents/documents/13808doc1220241204122124.pdf</x:v>
      </x:c>
      <x:c r="Y267" s="39" t="str">
        <x:v>OBSERVADO</x:v>
      </x:c>
      <x:c r="Z267" s="38" t="n">
        <x:v>5</x:v>
      </x:c>
      <x:c r="AA267" s="39" t="str">
        <x:v>SÍ</x:v>
      </x:c>
      <x:c r="AB267" s="38" t="str">
        <x:v>PaP domiciliario+comercial; usar cobertura/fases y excluir meses de transición en especificación limpia.</x:v>
      </x:c>
      <x:c r="AC267" s="41" t="str">
        <x:v>https://www.cremenorca.org/documents/documents/13808doc1220241204122124.pdf</x:v>
      </x:c>
    </x:row>
    <x:row r="268" ht="30" customHeight="1">
      <x:c r="A268" s="56" t="n">
        <x:v>45536</x:v>
      </x:c>
      <x:c r="B268" s="37" t="n">
        <x:v>2024</x:v>
      </x:c>
      <x:c r="C268" s="37" t="n">
        <x:v>9</x:v>
      </x:c>
      <x:c r="D268" s="37" t="str">
        <x:v>Setembre</x:v>
      </x:c>
      <x:c r="E268" s="37" t="str">
        <x:v>Sant Lluís</x:v>
      </x:c>
      <x:c r="F268" s="44"/>
      <x:c r="G268" s="44"/>
      <x:c r="H268" s="44"/>
      <x:c r="I268" s="44"/>
      <x:c r="J268" s="44"/>
      <x:c r="K268" s="44" t="str">
        <x:f>IF(COUNTA(F268:I268)=0,"",SUM(F268:I268))</x:f>
      </x:c>
      <x:c r="L268" s="44" t="str">
        <x:f>IF(COUNTA(F268:J268)=0,"",SUM(F268:J268))</x:f>
      </x:c>
      <x:c r="M268" s="52" t="str">
        <x:f>IF(L268="","",K268/L268)</x:f>
      </x:c>
      <x:c r="N268" s="44" t="n">
        <x:v>168732</x:v>
      </x:c>
      <x:c r="O268" s="50" t="n">
        <x:v>1.2066478191015146</x:v>
      </x:c>
      <x:c r="P268" s="37" t="str">
        <x:v>SÍ</x:v>
      </x:c>
      <x:c r="Q268" s="37" t="n">
        <x:v>1</x:v>
      </x:c>
      <x:c r="R268" s="37" t="n">
        <x:v>0</x:v>
      </x:c>
      <x:c r="S268" s="37" t="n">
        <x:v>0</x:v>
      </x:c>
      <x:c r="T268" s="37" t="n">
        <x:v>0</x:v>
      </x:c>
      <x:c r="U268" s="37" t="n">
        <x:v>0</x:v>
      </x:c>
      <x:c r="V268" s="58" t="n">
        <x:v>0</x:v>
      </x:c>
      <x:c r="W268" s="37"/>
      <x:c r="X268" s="42" t="str">
        <x:v>https://www.cremenorca.org/documents/documents/13856doc1220250508100538.pdf</x:v>
      </x:c>
      <x:c r="Y268" s="40" t="str">
        <x:v>PENDIENTE EXTRACCIÓN 2024</x:v>
      </x:c>
      <x:c r="Z268" s="37" t="n">
        <x:v>0</x:v>
      </x:c>
      <x:c r="AA268" s="40" t="str">
        <x:v>NO</x:v>
      </x:c>
      <x:c r="AB268" s="37" t="str">
        <x:v>PaP comercial-only en 2024; NO es never-treated.</x:v>
      </x:c>
      <x:c r="AC268" s="42" t="str">
        <x:v>https://menorcaaldia.com/articulo/actualidad/el-consorcio-de-residuos-de-menorca-refuerza-la-recogida-puerta-a-puerta-en-los-comercios</x:v>
      </x:c>
    </x:row>
    <x:row r="269" ht="30" customHeight="1">
      <x:c r="A269" s="55" t="n">
        <x:v>45566</x:v>
      </x:c>
      <x:c r="B269" s="38" t="n">
        <x:v>2024</x:v>
      </x:c>
      <x:c r="C269" s="38" t="n">
        <x:v>10</x:v>
      </x:c>
      <x:c r="D269" s="38" t="str">
        <x:v>Octubre</x:v>
      </x:c>
      <x:c r="E269" s="38" t="str">
        <x:v>Ciutadella</x:v>
      </x:c>
      <x:c r="F269" s="43"/>
      <x:c r="G269" s="43"/>
      <x:c r="H269" s="43"/>
      <x:c r="I269" s="43"/>
      <x:c r="J269" s="43"/>
      <x:c r="K269" s="43" t="str">
        <x:f>IF(COUNTA(F269:I269)=0,"",SUM(F269:I269))</x:f>
      </x:c>
      <x:c r="L269" s="43" t="str">
        <x:f>IF(COUNTA(F269:J269)=0,"",SUM(F269:J269))</x:f>
      </x:c>
      <x:c r="M269" s="51" t="str">
        <x:f>IF(L269="","",K269/L269)</x:f>
      </x:c>
      <x:c r="N269" s="43" t="n">
        <x:v>134451</x:v>
      </x:c>
      <x:c r="O269" s="49" t="n">
        <x:v>0.961495187196369</x:v>
      </x:c>
      <x:c r="P269" s="38" t="str">
        <x:v>SÍ</x:v>
      </x:c>
      <x:c r="Q269" s="38" t="n">
        <x:v>1</x:v>
      </x:c>
      <x:c r="R269" s="38" t="n">
        <x:v>0</x:v>
      </x:c>
      <x:c r="S269" s="38" t="n">
        <x:v>0</x:v>
      </x:c>
      <x:c r="T269" s="38" t="n">
        <x:v>0</x:v>
      </x:c>
      <x:c r="U269" s="38" t="n">
        <x:v>0</x:v>
      </x:c>
      <x:c r="V269" s="57" t="n">
        <x:v>0</x:v>
      </x:c>
      <x:c r="W269" s="38"/>
      <x:c r="X269" s="41" t="str">
        <x:v>https://www.cremenorca.org/documents/documents/13856doc1220250508100538.pdf</x:v>
      </x:c>
      <x:c r="Y269" s="39" t="str">
        <x:v>PENDIENTE EXTRACCIÓN 2024</x:v>
      </x:c>
      <x:c r="Z269" s="38" t="n">
        <x:v>0</x:v>
      </x:c>
      <x:c r="AA269" s="39" t="str">
        <x:v>NO</x:v>
      </x:c>
      <x:c r="AB269" s="38" t="str">
        <x:v>PaP comercial-only en 2024; NO es never-treated.</x:v>
      </x:c>
      <x:c r="AC269" s="41" t="str">
        <x:v>https://www.menorca.info/menorca/local/2023/07/12/1974711/comerciantes-ciutadella-estallan-contra-puerta-puerta-hay-basura-todas-horas.html</x:v>
      </x:c>
    </x:row>
    <x:row r="270" ht="30" customHeight="1">
      <x:c r="A270" s="56" t="n">
        <x:v>45566</x:v>
      </x:c>
      <x:c r="B270" s="37" t="n">
        <x:v>2024</x:v>
      </x:c>
      <x:c r="C270" s="37" t="n">
        <x:v>10</x:v>
      </x:c>
      <x:c r="D270" s="37" t="str">
        <x:v>Octubre</x:v>
      </x:c>
      <x:c r="E270" s="37" t="str">
        <x:v>Ferreries</x:v>
      </x:c>
      <x:c r="F270" s="44"/>
      <x:c r="G270" s="44"/>
      <x:c r="H270" s="44"/>
      <x:c r="I270" s="44"/>
      <x:c r="J270" s="44"/>
      <x:c r="K270" s="44" t="str">
        <x:f>IF(COUNTA(F270:I270)=0,"",SUM(F270:I270))</x:f>
      </x:c>
      <x:c r="L270" s="44" t="str">
        <x:f>IF(COUNTA(F270:J270)=0,"",SUM(F270:J270))</x:f>
      </x:c>
      <x:c r="M270" s="52" t="str">
        <x:f>IF(L270="","",K270/L270)</x:f>
      </x:c>
      <x:c r="N270" s="44" t="n">
        <x:v>134451</x:v>
      </x:c>
      <x:c r="O270" s="50" t="n">
        <x:v>0.961495187196369</x:v>
      </x:c>
      <x:c r="P270" s="37" t="str">
        <x:v>SÍ</x:v>
      </x:c>
      <x:c r="Q270" s="37" t="n">
        <x:v>1</x:v>
      </x:c>
      <x:c r="R270" s="37" t="n">
        <x:v>0</x:v>
      </x:c>
      <x:c r="S270" s="37" t="n">
        <x:v>0</x:v>
      </x:c>
      <x:c r="T270" s="37" t="n">
        <x:v>0</x:v>
      </x:c>
      <x:c r="U270" s="37" t="n">
        <x:v>0</x:v>
      </x:c>
      <x:c r="V270" s="58" t="n">
        <x:v>0</x:v>
      </x:c>
      <x:c r="W270" s="37"/>
      <x:c r="X270" s="42" t="str">
        <x:v>https://www.cremenorca.org/documents/documents/13856doc1220250508100538.pdf</x:v>
      </x:c>
      <x:c r="Y270" s="40" t="str">
        <x:v>PENDIENTE EXTRACCIÓN 2024</x:v>
      </x:c>
      <x:c r="Z270" s="37" t="n">
        <x:v>0</x:v>
      </x:c>
      <x:c r="AA270" s="40" t="str">
        <x:v>NO</x:v>
      </x:c>
      <x:c r="AB270" s="37" t="str">
        <x:v>PaP comercial-only en 2024; NO es never-treated.</x:v>
      </x:c>
      <x:c r="AC270" s="42" t="str">
        <x:v>https://www.menorca.info/menorca/local/2023/05/16/1937517/recogida-residuos-puerta-puerta-empieza-solo-negocios-ferreries-dudas.html</x:v>
      </x:c>
    </x:row>
    <x:row r="271" ht="30" customHeight="1">
      <x:c r="A271" s="55" t="n">
        <x:v>45566</x:v>
      </x:c>
      <x:c r="B271" s="38" t="n">
        <x:v>2024</x:v>
      </x:c>
      <x:c r="C271" s="38" t="n">
        <x:v>10</x:v>
      </x:c>
      <x:c r="D271" s="38" t="str">
        <x:v>Octubre</x:v>
      </x:c>
      <x:c r="E271" s="38" t="str">
        <x:v>Es Migjorn Gran</x:v>
      </x:c>
      <x:c r="F271" s="43"/>
      <x:c r="G271" s="43"/>
      <x:c r="H271" s="43"/>
      <x:c r="I271" s="43"/>
      <x:c r="J271" s="43"/>
      <x:c r="K271" s="43" t="str">
        <x:f>IF(COUNTA(F271:I271)=0,"",SUM(F271:I271))</x:f>
      </x:c>
      <x:c r="L271" s="43" t="str">
        <x:f>IF(COUNTA(F271:J271)=0,"",SUM(F271:J271))</x:f>
      </x:c>
      <x:c r="M271" s="51" t="str">
        <x:f>IF(L271="","",K271/L271)</x:f>
      </x:c>
      <x:c r="N271" s="43" t="n">
        <x:v>134451</x:v>
      </x:c>
      <x:c r="O271" s="49" t="n">
        <x:v>0.961495187196369</x:v>
      </x:c>
      <x:c r="P271" s="38" t="str">
        <x:v>SÍ</x:v>
      </x:c>
      <x:c r="Q271" s="38" t="n">
        <x:v>1</x:v>
      </x:c>
      <x:c r="R271" s="38" t="n">
        <x:v>0</x:v>
      </x:c>
      <x:c r="S271" s="38" t="n">
        <x:v>0</x:v>
      </x:c>
      <x:c r="T271" s="38" t="n">
        <x:v>0</x:v>
      </x:c>
      <x:c r="U271" s="38" t="n">
        <x:v>0</x:v>
      </x:c>
      <x:c r="V271" s="57" t="n">
        <x:v>0</x:v>
      </x:c>
      <x:c r="W271" s="38"/>
      <x:c r="X271" s="41" t="str">
        <x:v>https://www.cremenorca.org/documents/documents/13856doc1220250508100538.pdf</x:v>
      </x:c>
      <x:c r="Y271" s="39" t="str">
        <x:v>PENDIENTE EXTRACCIÓN 2024</x:v>
      </x:c>
      <x:c r="Z271" s="38" t="n">
        <x:v>0</x:v>
      </x:c>
      <x:c r="AA271" s="39" t="str">
        <x:v>NO</x:v>
      </x:c>
      <x:c r="AB271" s="38" t="str">
        <x:v>PaP comercial-only en 2024; NO es never-treated.</x:v>
      </x:c>
      <x:c r="AC271" s="41" t="str">
        <x:v>https://menorcaaldia.com/articulo/actualidad/el-consorcio-de-residuos-de-menorca-refuerza-la-recogida-puerta-a-puerta-en-los-comercios</x:v>
      </x:c>
    </x:row>
    <x:row r="272" ht="30" customHeight="1">
      <x:c r="A272" s="56" t="n">
        <x:v>45566</x:v>
      </x:c>
      <x:c r="B272" s="37" t="n">
        <x:v>2024</x:v>
      </x:c>
      <x:c r="C272" s="37" t="n">
        <x:v>10</x:v>
      </x:c>
      <x:c r="D272" s="37" t="str">
        <x:v>Octubre</x:v>
      </x:c>
      <x:c r="E272" s="37" t="str">
        <x:v>Es Mercadal</x:v>
      </x:c>
      <x:c r="F272" s="44"/>
      <x:c r="G272" s="44"/>
      <x:c r="H272" s="44"/>
      <x:c r="I272" s="44"/>
      <x:c r="J272" s="44"/>
      <x:c r="K272" s="44" t="str">
        <x:f>IF(COUNTA(F272:I272)=0,"",SUM(F272:I272))</x:f>
      </x:c>
      <x:c r="L272" s="44" t="str">
        <x:f>IF(COUNTA(F272:J272)=0,"",SUM(F272:J272))</x:f>
      </x:c>
      <x:c r="M272" s="52" t="str">
        <x:f>IF(L272="","",K272/L272)</x:f>
      </x:c>
      <x:c r="N272" s="44" t="n">
        <x:v>134451</x:v>
      </x:c>
      <x:c r="O272" s="50" t="n">
        <x:v>0.961495187196369</x:v>
      </x:c>
      <x:c r="P272" s="37" t="str">
        <x:v>SÍ</x:v>
      </x:c>
      <x:c r="Q272" s="37" t="n">
        <x:v>1</x:v>
      </x:c>
      <x:c r="R272" s="37" t="n">
        <x:v>0</x:v>
      </x:c>
      <x:c r="S272" s="37" t="n">
        <x:v>0</x:v>
      </x:c>
      <x:c r="T272" s="37" t="n">
        <x:v>0</x:v>
      </x:c>
      <x:c r="U272" s="37" t="n">
        <x:v>0</x:v>
      </x:c>
      <x:c r="V272" s="58" t="n">
        <x:v>0</x:v>
      </x:c>
      <x:c r="W272" s="37"/>
      <x:c r="X272" s="42" t="str">
        <x:v>https://www.cremenorca.org/documents/documents/13856doc1220250508100538.pdf</x:v>
      </x:c>
      <x:c r="Y272" s="40" t="str">
        <x:v>PENDIENTE EXTRACCIÓN 2024</x:v>
      </x:c>
      <x:c r="Z272" s="37" t="n">
        <x:v>0</x:v>
      </x:c>
      <x:c r="AA272" s="40" t="str">
        <x:v>NO</x:v>
      </x:c>
      <x:c r="AB272" s="37" t="str">
        <x:v>PaP comercial-only en 2024; NO es never-treated.</x:v>
      </x:c>
      <x:c r="AC272" s="42" t="str">
        <x:v>https://www.menorca.info/menorca/local/2023/09/12/2010471/recogida-puerta-puerta-entra-mal-pie-mercadal-fornells.html</x:v>
      </x:c>
    </x:row>
    <x:row r="273" ht="30" customHeight="1">
      <x:c r="A273" s="55" t="n">
        <x:v>45566</x:v>
      </x:c>
      <x:c r="B273" s="38" t="n">
        <x:v>2024</x:v>
      </x:c>
      <x:c r="C273" s="38" t="n">
        <x:v>10</x:v>
      </x:c>
      <x:c r="D273" s="38" t="str">
        <x:v>Octubre</x:v>
      </x:c>
      <x:c r="E273" s="38" t="str">
        <x:v>Alaior</x:v>
      </x:c>
      <x:c r="F273" s="43"/>
      <x:c r="G273" s="43"/>
      <x:c r="H273" s="43"/>
      <x:c r="I273" s="43"/>
      <x:c r="J273" s="43"/>
      <x:c r="K273" s="43" t="str">
        <x:f>IF(COUNTA(F273:I273)=0,"",SUM(F273:I273))</x:f>
      </x:c>
      <x:c r="L273" s="43" t="str">
        <x:f>IF(COUNTA(F273:J273)=0,"",SUM(F273:J273))</x:f>
      </x:c>
      <x:c r="M273" s="51" t="str">
        <x:f>IF(L273="","",K273/L273)</x:f>
      </x:c>
      <x:c r="N273" s="43" t="n">
        <x:v>134451</x:v>
      </x:c>
      <x:c r="O273" s="49" t="n">
        <x:v>0.961495187196369</x:v>
      </x:c>
      <x:c r="P273" s="38" t="str">
        <x:v>SÍ</x:v>
      </x:c>
      <x:c r="Q273" s="38" t="n">
        <x:v>1</x:v>
      </x:c>
      <x:c r="R273" s="38" t="n">
        <x:v>0</x:v>
      </x:c>
      <x:c r="S273" s="38" t="n">
        <x:v>0</x:v>
      </x:c>
      <x:c r="T273" s="38" t="n">
        <x:v>0</x:v>
      </x:c>
      <x:c r="U273" s="38" t="n">
        <x:v>0</x:v>
      </x:c>
      <x:c r="V273" s="57" t="n">
        <x:v>0</x:v>
      </x:c>
      <x:c r="W273" s="38"/>
      <x:c r="X273" s="41" t="str">
        <x:v>https://www.cremenorca.org/documents/documents/13856doc1220250508100538.pdf</x:v>
      </x:c>
      <x:c r="Y273" s="39" t="str">
        <x:v>PENDIENTE EXTRACCIÓN 2024</x:v>
      </x:c>
      <x:c r="Z273" s="38" t="n">
        <x:v>0</x:v>
      </x:c>
      <x:c r="AA273" s="39" t="str">
        <x:v>NO</x:v>
      </x:c>
      <x:c r="AB273" s="38" t="str">
        <x:v>PaP comercial-only en 2024; NO es never-treated.</x:v>
      </x:c>
      <x:c r="AC273" s="41" t="str">
        <x:v>https://menorcaaldia.com/articulo/actualidad/el-consorcio-de-residuos-de-menorca-refuerza-la-recogida-puerta-a-puerta-en-los-comercios</x:v>
      </x:c>
    </x:row>
    <x:row r="274" ht="30" customHeight="1">
      <x:c r="A274" s="56" t="n">
        <x:v>45566</x:v>
      </x:c>
      <x:c r="B274" s="37" t="n">
        <x:v>2024</x:v>
      </x:c>
      <x:c r="C274" s="37" t="n">
        <x:v>10</x:v>
      </x:c>
      <x:c r="D274" s="37" t="str">
        <x:v>Octubre</x:v>
      </x:c>
      <x:c r="E274" s="37" t="str">
        <x:v>Maó</x:v>
      </x:c>
      <x:c r="F274" s="44"/>
      <x:c r="G274" s="44"/>
      <x:c r="H274" s="44"/>
      <x:c r="I274" s="44"/>
      <x:c r="J274" s="44"/>
      <x:c r="K274" s="44" t="str">
        <x:f>IF(COUNTA(F274:I274)=0,"",SUM(F274:I274))</x:f>
      </x:c>
      <x:c r="L274" s="44" t="str">
        <x:f>IF(COUNTA(F274:J274)=0,"",SUM(F274:J274))</x:f>
      </x:c>
      <x:c r="M274" s="52" t="str">
        <x:f>IF(L274="","",K274/L274)</x:f>
      </x:c>
      <x:c r="N274" s="44" t="n">
        <x:v>134451</x:v>
      </x:c>
      <x:c r="O274" s="50" t="n">
        <x:v>0.961495187196369</x:v>
      </x:c>
      <x:c r="P274" s="37" t="str">
        <x:v>SÍ</x:v>
      </x:c>
      <x:c r="Q274" s="37" t="n">
        <x:v>1</x:v>
      </x:c>
      <x:c r="R274" s="37" t="n">
        <x:v>0</x:v>
      </x:c>
      <x:c r="S274" s="37" t="n">
        <x:v>1</x:v>
      </x:c>
      <x:c r="T274" s="37" t="n">
        <x:v>0</x:v>
      </x:c>
      <x:c r="U274" s="37" t="n">
        <x:v>0</x:v>
      </x:c>
      <x:c r="V274" s="58" t="n">
        <x:v>0.44</x:v>
      </x:c>
      <x:c r="W274" s="37" t="n">
        <x:v>11</x:v>
      </x:c>
      <x:c r="X274" s="42" t="str">
        <x:v>https://www.cremenorca.org/documents/documents/13856doc1220250508100538.pdf</x:v>
      </x:c>
      <x:c r="Y274" s="40" t="str">
        <x:v>PENDIENTE EXTRACCIÓN 2024</x:v>
      </x:c>
      <x:c r="Z274" s="37" t="n">
        <x:v>0</x:v>
      </x:c>
      <x:c r="AA274" s="40" t="str">
        <x:v>NO</x:v>
      </x:c>
      <x:c r="AB274" s="37" t="str">
        <x:v>PaP domiciliario+comercial; usar cobertura/fases y excluir meses de transición en especificación limpia.</x:v>
      </x:c>
      <x:c r="AC274" s="42" t="str">
        <x:v>https://www.residusmenorca.net/municipis/mao/</x:v>
      </x:c>
    </x:row>
    <x:row r="275" ht="30" customHeight="1">
      <x:c r="A275" s="55" t="n">
        <x:v>45566</x:v>
      </x:c>
      <x:c r="B275" s="38" t="n">
        <x:v>2024</x:v>
      </x:c>
      <x:c r="C275" s="38" t="n">
        <x:v>10</x:v>
      </x:c>
      <x:c r="D275" s="38" t="str">
        <x:v>Octubre</x:v>
      </x:c>
      <x:c r="E275" s="38" t="str">
        <x:v>Es Castell</x:v>
      </x:c>
      <x:c r="F275" s="43"/>
      <x:c r="G275" s="43"/>
      <x:c r="H275" s="43"/>
      <x:c r="I275" s="43"/>
      <x:c r="J275" s="43"/>
      <x:c r="K275" s="43" t="str">
        <x:f>IF(COUNTA(F275:I275)=0,"",SUM(F275:I275))</x:f>
      </x:c>
      <x:c r="L275" s="43" t="str">
        <x:f>IF(COUNTA(F275:J275)=0,"",SUM(F275:J275))</x:f>
      </x:c>
      <x:c r="M275" s="51" t="str">
        <x:f>IF(L275="","",K275/L275)</x:f>
      </x:c>
      <x:c r="N275" s="43" t="n">
        <x:v>134451</x:v>
      </x:c>
      <x:c r="O275" s="49" t="n">
        <x:v>0.961495187196369</x:v>
      </x:c>
      <x:c r="P275" s="38" t="str">
        <x:v>SÍ</x:v>
      </x:c>
      <x:c r="Q275" s="38" t="n">
        <x:v>1</x:v>
      </x:c>
      <x:c r="R275" s="38" t="n">
        <x:v>0</x:v>
      </x:c>
      <x:c r="S275" s="38" t="n">
        <x:v>1</x:v>
      </x:c>
      <x:c r="T275" s="38" t="n">
        <x:v>1</x:v>
      </x:c>
      <x:c r="U275" s="38" t="n">
        <x:v>0</x:v>
      </x:c>
      <x:c r="V275" s="57" t="n">
        <x:v>1</x:v>
      </x:c>
      <x:c r="W275" s="38" t="n">
        <x:v>10</x:v>
      </x:c>
      <x:c r="X275" s="41" t="str">
        <x:v>https://www.cremenorca.org/documents/documents/13856doc1220250508100538.pdf</x:v>
      </x:c>
      <x:c r="Y275" s="39" t="str">
        <x:v>PENDIENTE EXTRACCIÓN 2024</x:v>
      </x:c>
      <x:c r="Z275" s="38" t="n">
        <x:v>0</x:v>
      </x:c>
      <x:c r="AA275" s="39" t="str">
        <x:v>NO</x:v>
      </x:c>
      <x:c r="AB275" s="38" t="str">
        <x:v>PaP domiciliario+comercial; usar cobertura/fases y excluir meses de transición en especificación limpia.</x:v>
      </x:c>
      <x:c r="AC275" s="41" t="str">
        <x:v>https://www.cremenorca.org/documents/documents/13808doc1220241204122124.pdf</x:v>
      </x:c>
    </x:row>
    <x:row r="276" ht="30" customHeight="1">
      <x:c r="A276" s="56" t="n">
        <x:v>45566</x:v>
      </x:c>
      <x:c r="B276" s="37" t="n">
        <x:v>2024</x:v>
      </x:c>
      <x:c r="C276" s="37" t="n">
        <x:v>10</x:v>
      </x:c>
      <x:c r="D276" s="37" t="str">
        <x:v>Octubre</x:v>
      </x:c>
      <x:c r="E276" s="37" t="str">
        <x:v>Sant Lluís</x:v>
      </x:c>
      <x:c r="F276" s="44"/>
      <x:c r="G276" s="44"/>
      <x:c r="H276" s="44"/>
      <x:c r="I276" s="44"/>
      <x:c r="J276" s="44"/>
      <x:c r="K276" s="44" t="str">
        <x:f>IF(COUNTA(F276:I276)=0,"",SUM(F276:I276))</x:f>
      </x:c>
      <x:c r="L276" s="44" t="str">
        <x:f>IF(COUNTA(F276:J276)=0,"",SUM(F276:J276))</x:f>
      </x:c>
      <x:c r="M276" s="52" t="str">
        <x:f>IF(L276="","",K276/L276)</x:f>
      </x:c>
      <x:c r="N276" s="44" t="n">
        <x:v>134451</x:v>
      </x:c>
      <x:c r="O276" s="50" t="n">
        <x:v>0.961495187196369</x:v>
      </x:c>
      <x:c r="P276" s="37" t="str">
        <x:v>SÍ</x:v>
      </x:c>
      <x:c r="Q276" s="37" t="n">
        <x:v>1</x:v>
      </x:c>
      <x:c r="R276" s="37" t="n">
        <x:v>0</x:v>
      </x:c>
      <x:c r="S276" s="37" t="n">
        <x:v>0</x:v>
      </x:c>
      <x:c r="T276" s="37" t="n">
        <x:v>0</x:v>
      </x:c>
      <x:c r="U276" s="37" t="n">
        <x:v>0</x:v>
      </x:c>
      <x:c r="V276" s="58" t="n">
        <x:v>0</x:v>
      </x:c>
      <x:c r="W276" s="37"/>
      <x:c r="X276" s="42" t="str">
        <x:v>https://www.cremenorca.org/documents/documents/13856doc1220250508100538.pdf</x:v>
      </x:c>
      <x:c r="Y276" s="40" t="str">
        <x:v>PENDIENTE EXTRACCIÓN 2024</x:v>
      </x:c>
      <x:c r="Z276" s="37" t="n">
        <x:v>0</x:v>
      </x:c>
      <x:c r="AA276" s="40" t="str">
        <x:v>NO</x:v>
      </x:c>
      <x:c r="AB276" s="37" t="str">
        <x:v>PaP comercial-only en 2024; NO es never-treated.</x:v>
      </x:c>
      <x:c r="AC276" s="42" t="str">
        <x:v>https://menorcaaldia.com/articulo/actualidad/el-consorcio-de-residuos-de-menorca-refuerza-la-recogida-puerta-a-puerta-en-los-comercios</x:v>
      </x:c>
    </x:row>
    <x:row r="277" ht="30" customHeight="1">
      <x:c r="A277" s="55" t="n">
        <x:v>45597</x:v>
      </x:c>
      <x:c r="B277" s="38" t="n">
        <x:v>2024</x:v>
      </x:c>
      <x:c r="C277" s="38" t="n">
        <x:v>11</x:v>
      </x:c>
      <x:c r="D277" s="38" t="str">
        <x:v>Novembre</x:v>
      </x:c>
      <x:c r="E277" s="38" t="str">
        <x:v>Ciutadella</x:v>
      </x:c>
      <x:c r="F277" s="43"/>
      <x:c r="G277" s="43"/>
      <x:c r="H277" s="43"/>
      <x:c r="I277" s="43"/>
      <x:c r="J277" s="43"/>
      <x:c r="K277" s="43" t="str">
        <x:f>IF(COUNTA(F277:I277)=0,"",SUM(F277:I277))</x:f>
      </x:c>
      <x:c r="L277" s="43" t="str">
        <x:f>IF(COUNTA(F277:J277)=0,"",SUM(F277:J277))</x:f>
      </x:c>
      <x:c r="M277" s="51" t="str">
        <x:f>IF(L277="","",K277/L277)</x:f>
      </x:c>
      <x:c r="N277" s="43" t="n">
        <x:v>104072</x:v>
      </x:c>
      <x:c r="O277" s="49" t="n">
        <x:v>0.7442468045749047</x:v>
      </x:c>
      <x:c r="P277" s="38" t="str">
        <x:v>SÍ</x:v>
      </x:c>
      <x:c r="Q277" s="38" t="n">
        <x:v>1</x:v>
      </x:c>
      <x:c r="R277" s="38" t="n">
        <x:v>0</x:v>
      </x:c>
      <x:c r="S277" s="38" t="n">
        <x:v>0</x:v>
      </x:c>
      <x:c r="T277" s="38" t="n">
        <x:v>0</x:v>
      </x:c>
      <x:c r="U277" s="38" t="n">
        <x:v>0</x:v>
      </x:c>
      <x:c r="V277" s="57" t="n">
        <x:v>0</x:v>
      </x:c>
      <x:c r="W277" s="38"/>
      <x:c r="X277" s="41" t="str">
        <x:v>https://www.cremenorca.org/documents/documents/13856doc1220250508100538.pdf</x:v>
      </x:c>
      <x:c r="Y277" s="39" t="str">
        <x:v>PENDIENTE EXTRACCIÓN 2024</x:v>
      </x:c>
      <x:c r="Z277" s="38" t="n">
        <x:v>0</x:v>
      </x:c>
      <x:c r="AA277" s="39" t="str">
        <x:v>NO</x:v>
      </x:c>
      <x:c r="AB277" s="38" t="str">
        <x:v>PaP comercial-only en 2024; NO es never-treated.</x:v>
      </x:c>
      <x:c r="AC277" s="41" t="str">
        <x:v>https://www.menorca.info/menorca/local/2023/07/12/1974711/comerciantes-ciutadella-estallan-contra-puerta-puerta-hay-basura-todas-horas.html</x:v>
      </x:c>
    </x:row>
    <x:row r="278" ht="30" customHeight="1">
      <x:c r="A278" s="56" t="n">
        <x:v>45597</x:v>
      </x:c>
      <x:c r="B278" s="37" t="n">
        <x:v>2024</x:v>
      </x:c>
      <x:c r="C278" s="37" t="n">
        <x:v>11</x:v>
      </x:c>
      <x:c r="D278" s="37" t="str">
        <x:v>Novembre</x:v>
      </x:c>
      <x:c r="E278" s="37" t="str">
        <x:v>Ferreries</x:v>
      </x:c>
      <x:c r="F278" s="44"/>
      <x:c r="G278" s="44"/>
      <x:c r="H278" s="44"/>
      <x:c r="I278" s="44"/>
      <x:c r="J278" s="44"/>
      <x:c r="K278" s="44" t="str">
        <x:f>IF(COUNTA(F278:I278)=0,"",SUM(F278:I278))</x:f>
      </x:c>
      <x:c r="L278" s="44" t="str">
        <x:f>IF(COUNTA(F278:J278)=0,"",SUM(F278:J278))</x:f>
      </x:c>
      <x:c r="M278" s="52" t="str">
        <x:f>IF(L278="","",K278/L278)</x:f>
      </x:c>
      <x:c r="N278" s="44" t="n">
        <x:v>104072</x:v>
      </x:c>
      <x:c r="O278" s="50" t="n">
        <x:v>0.7442468045749047</x:v>
      </x:c>
      <x:c r="P278" s="37" t="str">
        <x:v>SÍ</x:v>
      </x:c>
      <x:c r="Q278" s="37" t="n">
        <x:v>1</x:v>
      </x:c>
      <x:c r="R278" s="37" t="n">
        <x:v>0</x:v>
      </x:c>
      <x:c r="S278" s="37" t="n">
        <x:v>0</x:v>
      </x:c>
      <x:c r="T278" s="37" t="n">
        <x:v>0</x:v>
      </x:c>
      <x:c r="U278" s="37" t="n">
        <x:v>0</x:v>
      </x:c>
      <x:c r="V278" s="58" t="n">
        <x:v>0</x:v>
      </x:c>
      <x:c r="W278" s="37"/>
      <x:c r="X278" s="42" t="str">
        <x:v>https://www.cremenorca.org/documents/documents/13856doc1220250508100538.pdf</x:v>
      </x:c>
      <x:c r="Y278" s="40" t="str">
        <x:v>PENDIENTE EXTRACCIÓN 2024</x:v>
      </x:c>
      <x:c r="Z278" s="37" t="n">
        <x:v>0</x:v>
      </x:c>
      <x:c r="AA278" s="40" t="str">
        <x:v>NO</x:v>
      </x:c>
      <x:c r="AB278" s="37" t="str">
        <x:v>PaP comercial-only en 2024; NO es never-treated.</x:v>
      </x:c>
      <x:c r="AC278" s="42" t="str">
        <x:v>https://www.menorca.info/menorca/local/2023/05/16/1937517/recogida-residuos-puerta-puerta-empieza-solo-negocios-ferreries-dudas.html</x:v>
      </x:c>
    </x:row>
    <x:row r="279" ht="30" customHeight="1">
      <x:c r="A279" s="55" t="n">
        <x:v>45597</x:v>
      </x:c>
      <x:c r="B279" s="38" t="n">
        <x:v>2024</x:v>
      </x:c>
      <x:c r="C279" s="38" t="n">
        <x:v>11</x:v>
      </x:c>
      <x:c r="D279" s="38" t="str">
        <x:v>Novembre</x:v>
      </x:c>
      <x:c r="E279" s="38" t="str">
        <x:v>Es Migjorn Gran</x:v>
      </x:c>
      <x:c r="F279" s="43"/>
      <x:c r="G279" s="43"/>
      <x:c r="H279" s="43"/>
      <x:c r="I279" s="43"/>
      <x:c r="J279" s="43"/>
      <x:c r="K279" s="43" t="str">
        <x:f>IF(COUNTA(F279:I279)=0,"",SUM(F279:I279))</x:f>
      </x:c>
      <x:c r="L279" s="43" t="str">
        <x:f>IF(COUNTA(F279:J279)=0,"",SUM(F279:J279))</x:f>
      </x:c>
      <x:c r="M279" s="51" t="str">
        <x:f>IF(L279="","",K279/L279)</x:f>
      </x:c>
      <x:c r="N279" s="43" t="n">
        <x:v>104072</x:v>
      </x:c>
      <x:c r="O279" s="49" t="n">
        <x:v>0.7442468045749047</x:v>
      </x:c>
      <x:c r="P279" s="38" t="str">
        <x:v>SÍ</x:v>
      </x:c>
      <x:c r="Q279" s="38" t="n">
        <x:v>1</x:v>
      </x:c>
      <x:c r="R279" s="38" t="n">
        <x:v>0</x:v>
      </x:c>
      <x:c r="S279" s="38" t="n">
        <x:v>0</x:v>
      </x:c>
      <x:c r="T279" s="38" t="n">
        <x:v>0</x:v>
      </x:c>
      <x:c r="U279" s="38" t="n">
        <x:v>0</x:v>
      </x:c>
      <x:c r="V279" s="57" t="n">
        <x:v>0</x:v>
      </x:c>
      <x:c r="W279" s="38"/>
      <x:c r="X279" s="41" t="str">
        <x:v>https://www.cremenorca.org/documents/documents/13856doc1220250508100538.pdf</x:v>
      </x:c>
      <x:c r="Y279" s="39" t="str">
        <x:v>PENDIENTE EXTRACCIÓN 2024</x:v>
      </x:c>
      <x:c r="Z279" s="38" t="n">
        <x:v>0</x:v>
      </x:c>
      <x:c r="AA279" s="39" t="str">
        <x:v>NO</x:v>
      </x:c>
      <x:c r="AB279" s="38" t="str">
        <x:v>PaP comercial-only en 2024; NO es never-treated.</x:v>
      </x:c>
      <x:c r="AC279" s="41" t="str">
        <x:v>https://menorcaaldia.com/articulo/actualidad/el-consorcio-de-residuos-de-menorca-refuerza-la-recogida-puerta-a-puerta-en-los-comercios</x:v>
      </x:c>
    </x:row>
    <x:row r="280" ht="30" customHeight="1">
      <x:c r="A280" s="56" t="n">
        <x:v>45597</x:v>
      </x:c>
      <x:c r="B280" s="37" t="n">
        <x:v>2024</x:v>
      </x:c>
      <x:c r="C280" s="37" t="n">
        <x:v>11</x:v>
      </x:c>
      <x:c r="D280" s="37" t="str">
        <x:v>Novembre</x:v>
      </x:c>
      <x:c r="E280" s="37" t="str">
        <x:v>Es Mercadal</x:v>
      </x:c>
      <x:c r="F280" s="44"/>
      <x:c r="G280" s="44"/>
      <x:c r="H280" s="44"/>
      <x:c r="I280" s="44"/>
      <x:c r="J280" s="44"/>
      <x:c r="K280" s="44" t="str">
        <x:f>IF(COUNTA(F280:I280)=0,"",SUM(F280:I280))</x:f>
      </x:c>
      <x:c r="L280" s="44" t="str">
        <x:f>IF(COUNTA(F280:J280)=0,"",SUM(F280:J280))</x:f>
      </x:c>
      <x:c r="M280" s="52" t="str">
        <x:f>IF(L280="","",K280/L280)</x:f>
      </x:c>
      <x:c r="N280" s="44" t="n">
        <x:v>104072</x:v>
      </x:c>
      <x:c r="O280" s="50" t="n">
        <x:v>0.7442468045749047</x:v>
      </x:c>
      <x:c r="P280" s="37" t="str">
        <x:v>SÍ</x:v>
      </x:c>
      <x:c r="Q280" s="37" t="n">
        <x:v>1</x:v>
      </x:c>
      <x:c r="R280" s="37" t="n">
        <x:v>0</x:v>
      </x:c>
      <x:c r="S280" s="37" t="n">
        <x:v>0</x:v>
      </x:c>
      <x:c r="T280" s="37" t="n">
        <x:v>0</x:v>
      </x:c>
      <x:c r="U280" s="37" t="n">
        <x:v>0</x:v>
      </x:c>
      <x:c r="V280" s="58" t="n">
        <x:v>0</x:v>
      </x:c>
      <x:c r="W280" s="37"/>
      <x:c r="X280" s="42" t="str">
        <x:v>https://www.cremenorca.org/documents/documents/13856doc1220250508100538.pdf</x:v>
      </x:c>
      <x:c r="Y280" s="40" t="str">
        <x:v>PENDIENTE EXTRACCIÓN 2024</x:v>
      </x:c>
      <x:c r="Z280" s="37" t="n">
        <x:v>0</x:v>
      </x:c>
      <x:c r="AA280" s="40" t="str">
        <x:v>NO</x:v>
      </x:c>
      <x:c r="AB280" s="37" t="str">
        <x:v>PaP comercial-only en 2024; NO es never-treated.</x:v>
      </x:c>
      <x:c r="AC280" s="42" t="str">
        <x:v>https://www.menorca.info/menorca/local/2023/09/12/2010471/recogida-puerta-puerta-entra-mal-pie-mercadal-fornells.html</x:v>
      </x:c>
    </x:row>
    <x:row r="281" ht="30" customHeight="1">
      <x:c r="A281" s="55" t="n">
        <x:v>45597</x:v>
      </x:c>
      <x:c r="B281" s="38" t="n">
        <x:v>2024</x:v>
      </x:c>
      <x:c r="C281" s="38" t="n">
        <x:v>11</x:v>
      </x:c>
      <x:c r="D281" s="38" t="str">
        <x:v>Novembre</x:v>
      </x:c>
      <x:c r="E281" s="38" t="str">
        <x:v>Alaior</x:v>
      </x:c>
      <x:c r="F281" s="43"/>
      <x:c r="G281" s="43"/>
      <x:c r="H281" s="43"/>
      <x:c r="I281" s="43"/>
      <x:c r="J281" s="43"/>
      <x:c r="K281" s="43" t="str">
        <x:f>IF(COUNTA(F281:I281)=0,"",SUM(F281:I281))</x:f>
      </x:c>
      <x:c r="L281" s="43" t="str">
        <x:f>IF(COUNTA(F281:J281)=0,"",SUM(F281:J281))</x:f>
      </x:c>
      <x:c r="M281" s="51" t="str">
        <x:f>IF(L281="","",K281/L281)</x:f>
      </x:c>
      <x:c r="N281" s="43" t="n">
        <x:v>104072</x:v>
      </x:c>
      <x:c r="O281" s="49" t="n">
        <x:v>0.7442468045749047</x:v>
      </x:c>
      <x:c r="P281" s="38" t="str">
        <x:v>SÍ</x:v>
      </x:c>
      <x:c r="Q281" s="38" t="n">
        <x:v>1</x:v>
      </x:c>
      <x:c r="R281" s="38" t="n">
        <x:v>0</x:v>
      </x:c>
      <x:c r="S281" s="38" t="n">
        <x:v>0</x:v>
      </x:c>
      <x:c r="T281" s="38" t="n">
        <x:v>0</x:v>
      </x:c>
      <x:c r="U281" s="38" t="n">
        <x:v>0</x:v>
      </x:c>
      <x:c r="V281" s="57" t="n">
        <x:v>0</x:v>
      </x:c>
      <x:c r="W281" s="38"/>
      <x:c r="X281" s="41" t="str">
        <x:v>https://www.cremenorca.org/documents/documents/13856doc1220250508100538.pdf</x:v>
      </x:c>
      <x:c r="Y281" s="39" t="str">
        <x:v>PENDIENTE EXTRACCIÓN 2024</x:v>
      </x:c>
      <x:c r="Z281" s="38" t="n">
        <x:v>0</x:v>
      </x:c>
      <x:c r="AA281" s="39" t="str">
        <x:v>NO</x:v>
      </x:c>
      <x:c r="AB281" s="38" t="str">
        <x:v>PaP comercial-only en 2024; NO es never-treated.</x:v>
      </x:c>
      <x:c r="AC281" s="41" t="str">
        <x:v>https://menorcaaldia.com/articulo/actualidad/el-consorcio-de-residuos-de-menorca-refuerza-la-recogida-puerta-a-puerta-en-los-comercios</x:v>
      </x:c>
    </x:row>
    <x:row r="282" ht="30" customHeight="1">
      <x:c r="A282" s="56" t="n">
        <x:v>45597</x:v>
      </x:c>
      <x:c r="B282" s="37" t="n">
        <x:v>2024</x:v>
      </x:c>
      <x:c r="C282" s="37" t="n">
        <x:v>11</x:v>
      </x:c>
      <x:c r="D282" s="37" t="str">
        <x:v>Novembre</x:v>
      </x:c>
      <x:c r="E282" s="37" t="str">
        <x:v>Maó</x:v>
      </x:c>
      <x:c r="F282" s="44"/>
      <x:c r="G282" s="44"/>
      <x:c r="H282" s="44"/>
      <x:c r="I282" s="44"/>
      <x:c r="J282" s="44"/>
      <x:c r="K282" s="44" t="str">
        <x:f>IF(COUNTA(F282:I282)=0,"",SUM(F282:I282))</x:f>
      </x:c>
      <x:c r="L282" s="44" t="str">
        <x:f>IF(COUNTA(F282:J282)=0,"",SUM(F282:J282))</x:f>
      </x:c>
      <x:c r="M282" s="52" t="str">
        <x:f>IF(L282="","",K282/L282)</x:f>
      </x:c>
      <x:c r="N282" s="44" t="n">
        <x:v>104072</x:v>
      </x:c>
      <x:c r="O282" s="50" t="n">
        <x:v>0.7442468045749047</x:v>
      </x:c>
      <x:c r="P282" s="37" t="str">
        <x:v>SÍ</x:v>
      </x:c>
      <x:c r="Q282" s="37" t="n">
        <x:v>1</x:v>
      </x:c>
      <x:c r="R282" s="37" t="n">
        <x:v>0</x:v>
      </x:c>
      <x:c r="S282" s="37" t="n">
        <x:v>1</x:v>
      </x:c>
      <x:c r="T282" s="37" t="n">
        <x:v>0</x:v>
      </x:c>
      <x:c r="U282" s="37" t="n">
        <x:v>0</x:v>
      </x:c>
      <x:c r="V282" s="58" t="n">
        <x:v>0.44</x:v>
      </x:c>
      <x:c r="W282" s="37" t="n">
        <x:v>12</x:v>
      </x:c>
      <x:c r="X282" s="42" t="str">
        <x:v>https://www.cremenorca.org/documents/documents/13856doc1220250508100538.pdf</x:v>
      </x:c>
      <x:c r="Y282" s="40" t="str">
        <x:v>PENDIENTE EXTRACCIÓN 2024</x:v>
      </x:c>
      <x:c r="Z282" s="37" t="n">
        <x:v>0</x:v>
      </x:c>
      <x:c r="AA282" s="40" t="str">
        <x:v>NO</x:v>
      </x:c>
      <x:c r="AB282" s="37" t="str">
        <x:v>PaP domiciliario+comercial; usar cobertura/fases y excluir meses de transición en especificación limpia.</x:v>
      </x:c>
      <x:c r="AC282" s="42" t="str">
        <x:v>https://www.residusmenorca.net/municipis/mao/</x:v>
      </x:c>
    </x:row>
    <x:row r="283" ht="30" customHeight="1">
      <x:c r="A283" s="55" t="n">
        <x:v>45597</x:v>
      </x:c>
      <x:c r="B283" s="38" t="n">
        <x:v>2024</x:v>
      </x:c>
      <x:c r="C283" s="38" t="n">
        <x:v>11</x:v>
      </x:c>
      <x:c r="D283" s="38" t="str">
        <x:v>Novembre</x:v>
      </x:c>
      <x:c r="E283" s="38" t="str">
        <x:v>Es Castell</x:v>
      </x:c>
      <x:c r="F283" s="43"/>
      <x:c r="G283" s="43"/>
      <x:c r="H283" s="43"/>
      <x:c r="I283" s="43"/>
      <x:c r="J283" s="43"/>
      <x:c r="K283" s="43" t="str">
        <x:f>IF(COUNTA(F283:I283)=0,"",SUM(F283:I283))</x:f>
      </x:c>
      <x:c r="L283" s="43" t="str">
        <x:f>IF(COUNTA(F283:J283)=0,"",SUM(F283:J283))</x:f>
      </x:c>
      <x:c r="M283" s="51" t="str">
        <x:f>IF(L283="","",K283/L283)</x:f>
      </x:c>
      <x:c r="N283" s="43" t="n">
        <x:v>104072</x:v>
      </x:c>
      <x:c r="O283" s="49" t="n">
        <x:v>0.7442468045749047</x:v>
      </x:c>
      <x:c r="P283" s="38" t="str">
        <x:v>SÍ</x:v>
      </x:c>
      <x:c r="Q283" s="38" t="n">
        <x:v>1</x:v>
      </x:c>
      <x:c r="R283" s="38" t="n">
        <x:v>0</x:v>
      </x:c>
      <x:c r="S283" s="38" t="n">
        <x:v>1</x:v>
      </x:c>
      <x:c r="T283" s="38" t="n">
        <x:v>1</x:v>
      </x:c>
      <x:c r="U283" s="38" t="n">
        <x:v>0</x:v>
      </x:c>
      <x:c r="V283" s="57" t="n">
        <x:v>1</x:v>
      </x:c>
      <x:c r="W283" s="38" t="n">
        <x:v>11</x:v>
      </x:c>
      <x:c r="X283" s="41" t="str">
        <x:v>https://www.cremenorca.org/documents/documents/13856doc1220250508100538.pdf</x:v>
      </x:c>
      <x:c r="Y283" s="39" t="str">
        <x:v>PENDIENTE EXTRACCIÓN 2024</x:v>
      </x:c>
      <x:c r="Z283" s="38" t="n">
        <x:v>0</x:v>
      </x:c>
      <x:c r="AA283" s="39" t="str">
        <x:v>NO</x:v>
      </x:c>
      <x:c r="AB283" s="38" t="str">
        <x:v>PaP domiciliario+comercial; usar cobertura/fases y excluir meses de transición en especificación limpia.</x:v>
      </x:c>
      <x:c r="AC283" s="41" t="str">
        <x:v>https://www.cremenorca.org/documents/documents/13808doc1220241204122124.pdf</x:v>
      </x:c>
    </x:row>
    <x:row r="284" ht="30" customHeight="1">
      <x:c r="A284" s="56" t="n">
        <x:v>45597</x:v>
      </x:c>
      <x:c r="B284" s="37" t="n">
        <x:v>2024</x:v>
      </x:c>
      <x:c r="C284" s="37" t="n">
        <x:v>11</x:v>
      </x:c>
      <x:c r="D284" s="37" t="str">
        <x:v>Novembre</x:v>
      </x:c>
      <x:c r="E284" s="37" t="str">
        <x:v>Sant Lluís</x:v>
      </x:c>
      <x:c r="F284" s="44"/>
      <x:c r="G284" s="44"/>
      <x:c r="H284" s="44"/>
      <x:c r="I284" s="44"/>
      <x:c r="J284" s="44"/>
      <x:c r="K284" s="44" t="str">
        <x:f>IF(COUNTA(F284:I284)=0,"",SUM(F284:I284))</x:f>
      </x:c>
      <x:c r="L284" s="44" t="str">
        <x:f>IF(COUNTA(F284:J284)=0,"",SUM(F284:J284))</x:f>
      </x:c>
      <x:c r="M284" s="52" t="str">
        <x:f>IF(L284="","",K284/L284)</x:f>
      </x:c>
      <x:c r="N284" s="44" t="n">
        <x:v>104072</x:v>
      </x:c>
      <x:c r="O284" s="50" t="n">
        <x:v>0.7442468045749047</x:v>
      </x:c>
      <x:c r="P284" s="37" t="str">
        <x:v>SÍ</x:v>
      </x:c>
      <x:c r="Q284" s="37" t="n">
        <x:v>1</x:v>
      </x:c>
      <x:c r="R284" s="37" t="n">
        <x:v>0</x:v>
      </x:c>
      <x:c r="S284" s="37" t="n">
        <x:v>0</x:v>
      </x:c>
      <x:c r="T284" s="37" t="n">
        <x:v>0</x:v>
      </x:c>
      <x:c r="U284" s="37" t="n">
        <x:v>0</x:v>
      </x:c>
      <x:c r="V284" s="58" t="n">
        <x:v>0</x:v>
      </x:c>
      <x:c r="W284" s="37"/>
      <x:c r="X284" s="42" t="str">
        <x:v>https://www.cremenorca.org/documents/documents/13856doc1220250508100538.pdf</x:v>
      </x:c>
      <x:c r="Y284" s="40" t="str">
        <x:v>PENDIENTE EXTRACCIÓN 2024</x:v>
      </x:c>
      <x:c r="Z284" s="37" t="n">
        <x:v>0</x:v>
      </x:c>
      <x:c r="AA284" s="40" t="str">
        <x:v>NO</x:v>
      </x:c>
      <x:c r="AB284" s="37" t="str">
        <x:v>PaP comercial-only en 2024; NO es never-treated.</x:v>
      </x:c>
      <x:c r="AC284" s="42" t="str">
        <x:v>https://menorcaaldia.com/articulo/actualidad/el-consorcio-de-residuos-de-menorca-refuerza-la-recogida-puerta-a-puerta-en-los-comercios</x:v>
      </x:c>
    </x:row>
    <x:row r="285" ht="30" customHeight="1">
      <x:c r="A285" s="55" t="n">
        <x:v>45627</x:v>
      </x:c>
      <x:c r="B285" s="38" t="n">
        <x:v>2024</x:v>
      </x:c>
      <x:c r="C285" s="38" t="n">
        <x:v>12</x:v>
      </x:c>
      <x:c r="D285" s="38" t="str">
        <x:v>Desembre</x:v>
      </x:c>
      <x:c r="E285" s="38" t="str">
        <x:v>Ciutadella</x:v>
      </x:c>
      <x:c r="F285" s="43"/>
      <x:c r="G285" s="43"/>
      <x:c r="H285" s="43"/>
      <x:c r="I285" s="43"/>
      <x:c r="J285" s="43"/>
      <x:c r="K285" s="43" t="str">
        <x:f>IF(COUNTA(F285:I285)=0,"",SUM(F285:I285))</x:f>
      </x:c>
      <x:c r="L285" s="43" t="str">
        <x:f>IF(COUNTA(F285:J285)=0,"",SUM(F285:J285))</x:f>
      </x:c>
      <x:c r="M285" s="51" t="str">
        <x:f>IF(L285="","",K285/L285)</x:f>
      </x:c>
      <x:c r="N285" s="43" t="n">
        <x:v>100921</x:v>
      </x:c>
      <x:c r="O285" s="49" t="n">
        <x:v>0.7217131578570986</x:v>
      </x:c>
      <x:c r="P285" s="38" t="str">
        <x:v>SÍ</x:v>
      </x:c>
      <x:c r="Q285" s="38" t="n">
        <x:v>1</x:v>
      </x:c>
      <x:c r="R285" s="38" t="n">
        <x:v>0</x:v>
      </x:c>
      <x:c r="S285" s="38" t="n">
        <x:v>0</x:v>
      </x:c>
      <x:c r="T285" s="38" t="n">
        <x:v>0</x:v>
      </x:c>
      <x:c r="U285" s="38" t="n">
        <x:v>0</x:v>
      </x:c>
      <x:c r="V285" s="57" t="n">
        <x:v>0</x:v>
      </x:c>
      <x:c r="W285" s="38"/>
      <x:c r="X285" s="41" t="str">
        <x:v>https://www.cremenorca.org/documents/documents/13856doc1220250508100538.pdf</x:v>
      </x:c>
      <x:c r="Y285" s="39" t="str">
        <x:v>PENDIENTE EXTRACCIÓN 2024</x:v>
      </x:c>
      <x:c r="Z285" s="38" t="n">
        <x:v>0</x:v>
      </x:c>
      <x:c r="AA285" s="39" t="str">
        <x:v>NO</x:v>
      </x:c>
      <x:c r="AB285" s="38" t="str">
        <x:v>PaP comercial-only en 2024; NO es never-treated.</x:v>
      </x:c>
      <x:c r="AC285" s="41" t="str">
        <x:v>https://www.menorca.info/menorca/local/2023/07/12/1974711/comerciantes-ciutadella-estallan-contra-puerta-puerta-hay-basura-todas-horas.html</x:v>
      </x:c>
    </x:row>
    <x:row r="286" ht="30" customHeight="1">
      <x:c r="A286" s="56" t="n">
        <x:v>45627</x:v>
      </x:c>
      <x:c r="B286" s="37" t="n">
        <x:v>2024</x:v>
      </x:c>
      <x:c r="C286" s="37" t="n">
        <x:v>12</x:v>
      </x:c>
      <x:c r="D286" s="37" t="str">
        <x:v>Desembre</x:v>
      </x:c>
      <x:c r="E286" s="37" t="str">
        <x:v>Ferreries</x:v>
      </x:c>
      <x:c r="F286" s="44"/>
      <x:c r="G286" s="44"/>
      <x:c r="H286" s="44"/>
      <x:c r="I286" s="44"/>
      <x:c r="J286" s="44"/>
      <x:c r="K286" s="44" t="str">
        <x:f>IF(COUNTA(F286:I286)=0,"",SUM(F286:I286))</x:f>
      </x:c>
      <x:c r="L286" s="44" t="str">
        <x:f>IF(COUNTA(F286:J286)=0,"",SUM(F286:J286))</x:f>
      </x:c>
      <x:c r="M286" s="52" t="str">
        <x:f>IF(L286="","",K286/L286)</x:f>
      </x:c>
      <x:c r="N286" s="44" t="n">
        <x:v>100921</x:v>
      </x:c>
      <x:c r="O286" s="50" t="n">
        <x:v>0.7217131578570986</x:v>
      </x:c>
      <x:c r="P286" s="37" t="str">
        <x:v>SÍ</x:v>
      </x:c>
      <x:c r="Q286" s="37" t="n">
        <x:v>1</x:v>
      </x:c>
      <x:c r="R286" s="37" t="n">
        <x:v>0</x:v>
      </x:c>
      <x:c r="S286" s="37" t="n">
        <x:v>0</x:v>
      </x:c>
      <x:c r="T286" s="37" t="n">
        <x:v>0</x:v>
      </x:c>
      <x:c r="U286" s="37" t="n">
        <x:v>0</x:v>
      </x:c>
      <x:c r="V286" s="58" t="n">
        <x:v>0</x:v>
      </x:c>
      <x:c r="W286" s="37"/>
      <x:c r="X286" s="42" t="str">
        <x:v>https://www.cremenorca.org/documents/documents/13856doc1220250508100538.pdf</x:v>
      </x:c>
      <x:c r="Y286" s="40" t="str">
        <x:v>PENDIENTE EXTRACCIÓN 2024</x:v>
      </x:c>
      <x:c r="Z286" s="37" t="n">
        <x:v>0</x:v>
      </x:c>
      <x:c r="AA286" s="40" t="str">
        <x:v>NO</x:v>
      </x:c>
      <x:c r="AB286" s="37" t="str">
        <x:v>PaP comercial-only en 2024; NO es never-treated.</x:v>
      </x:c>
      <x:c r="AC286" s="42" t="str">
        <x:v>https://www.menorca.info/menorca/local/2023/05/16/1937517/recogida-residuos-puerta-puerta-empieza-solo-negocios-ferreries-dudas.html</x:v>
      </x:c>
    </x:row>
    <x:row r="287" ht="30" customHeight="1">
      <x:c r="A287" s="55" t="n">
        <x:v>45627</x:v>
      </x:c>
      <x:c r="B287" s="38" t="n">
        <x:v>2024</x:v>
      </x:c>
      <x:c r="C287" s="38" t="n">
        <x:v>12</x:v>
      </x:c>
      <x:c r="D287" s="38" t="str">
        <x:v>Desembre</x:v>
      </x:c>
      <x:c r="E287" s="38" t="str">
        <x:v>Es Migjorn Gran</x:v>
      </x:c>
      <x:c r="F287" s="43"/>
      <x:c r="G287" s="43"/>
      <x:c r="H287" s="43"/>
      <x:c r="I287" s="43"/>
      <x:c r="J287" s="43"/>
      <x:c r="K287" s="43" t="str">
        <x:f>IF(COUNTA(F287:I287)=0,"",SUM(F287:I287))</x:f>
      </x:c>
      <x:c r="L287" s="43" t="str">
        <x:f>IF(COUNTA(F287:J287)=0,"",SUM(F287:J287))</x:f>
      </x:c>
      <x:c r="M287" s="51" t="str">
        <x:f>IF(L287="","",K287/L287)</x:f>
      </x:c>
      <x:c r="N287" s="43" t="n">
        <x:v>100921</x:v>
      </x:c>
      <x:c r="O287" s="49" t="n">
        <x:v>0.7217131578570986</x:v>
      </x:c>
      <x:c r="P287" s="38" t="str">
        <x:v>SÍ</x:v>
      </x:c>
      <x:c r="Q287" s="38" t="n">
        <x:v>1</x:v>
      </x:c>
      <x:c r="R287" s="38" t="n">
        <x:v>0</x:v>
      </x:c>
      <x:c r="S287" s="38" t="n">
        <x:v>0</x:v>
      </x:c>
      <x:c r="T287" s="38" t="n">
        <x:v>0</x:v>
      </x:c>
      <x:c r="U287" s="38" t="n">
        <x:v>0</x:v>
      </x:c>
      <x:c r="V287" s="57" t="n">
        <x:v>0</x:v>
      </x:c>
      <x:c r="W287" s="38"/>
      <x:c r="X287" s="41" t="str">
        <x:v>https://www.cremenorca.org/documents/documents/13856doc1220250508100538.pdf</x:v>
      </x:c>
      <x:c r="Y287" s="39" t="str">
        <x:v>PENDIENTE EXTRACCIÓN 2024</x:v>
      </x:c>
      <x:c r="Z287" s="38" t="n">
        <x:v>0</x:v>
      </x:c>
      <x:c r="AA287" s="39" t="str">
        <x:v>NO</x:v>
      </x:c>
      <x:c r="AB287" s="38" t="str">
        <x:v>PaP comercial-only en 2024; NO es never-treated.</x:v>
      </x:c>
      <x:c r="AC287" s="41" t="str">
        <x:v>https://menorcaaldia.com/articulo/actualidad/el-consorcio-de-residuos-de-menorca-refuerza-la-recogida-puerta-a-puerta-en-los-comercios</x:v>
      </x:c>
    </x:row>
    <x:row r="288" ht="30" customHeight="1">
      <x:c r="A288" s="56" t="n">
        <x:v>45627</x:v>
      </x:c>
      <x:c r="B288" s="37" t="n">
        <x:v>2024</x:v>
      </x:c>
      <x:c r="C288" s="37" t="n">
        <x:v>12</x:v>
      </x:c>
      <x:c r="D288" s="37" t="str">
        <x:v>Desembre</x:v>
      </x:c>
      <x:c r="E288" s="37" t="str">
        <x:v>Es Mercadal</x:v>
      </x:c>
      <x:c r="F288" s="44"/>
      <x:c r="G288" s="44"/>
      <x:c r="H288" s="44"/>
      <x:c r="I288" s="44"/>
      <x:c r="J288" s="44"/>
      <x:c r="K288" s="44" t="str">
        <x:f>IF(COUNTA(F288:I288)=0,"",SUM(F288:I288))</x:f>
      </x:c>
      <x:c r="L288" s="44" t="str">
        <x:f>IF(COUNTA(F288:J288)=0,"",SUM(F288:J288))</x:f>
      </x:c>
      <x:c r="M288" s="52" t="str">
        <x:f>IF(L288="","",K288/L288)</x:f>
      </x:c>
      <x:c r="N288" s="44" t="n">
        <x:v>100921</x:v>
      </x:c>
      <x:c r="O288" s="50" t="n">
        <x:v>0.7217131578570986</x:v>
      </x:c>
      <x:c r="P288" s="37" t="str">
        <x:v>SÍ</x:v>
      </x:c>
      <x:c r="Q288" s="37" t="n">
        <x:v>1</x:v>
      </x:c>
      <x:c r="R288" s="37" t="n">
        <x:v>0</x:v>
      </x:c>
      <x:c r="S288" s="37" t="n">
        <x:v>0</x:v>
      </x:c>
      <x:c r="T288" s="37" t="n">
        <x:v>0</x:v>
      </x:c>
      <x:c r="U288" s="37" t="n">
        <x:v>0</x:v>
      </x:c>
      <x:c r="V288" s="58" t="n">
        <x:v>0</x:v>
      </x:c>
      <x:c r="W288" s="37"/>
      <x:c r="X288" s="42" t="str">
        <x:v>https://www.cremenorca.org/documents/documents/13856doc1220250508100538.pdf</x:v>
      </x:c>
      <x:c r="Y288" s="40" t="str">
        <x:v>PENDIENTE EXTRACCIÓN 2024</x:v>
      </x:c>
      <x:c r="Z288" s="37" t="n">
        <x:v>0</x:v>
      </x:c>
      <x:c r="AA288" s="40" t="str">
        <x:v>NO</x:v>
      </x:c>
      <x:c r="AB288" s="37" t="str">
        <x:v>PaP comercial-only en 2024; NO es never-treated.</x:v>
      </x:c>
      <x:c r="AC288" s="42" t="str">
        <x:v>https://www.menorca.info/menorca/local/2023/09/12/2010471/recogida-puerta-puerta-entra-mal-pie-mercadal-fornells.html</x:v>
      </x:c>
    </x:row>
    <x:row r="289" ht="30" customHeight="1">
      <x:c r="A289" s="55" t="n">
        <x:v>45627</x:v>
      </x:c>
      <x:c r="B289" s="38" t="n">
        <x:v>2024</x:v>
      </x:c>
      <x:c r="C289" s="38" t="n">
        <x:v>12</x:v>
      </x:c>
      <x:c r="D289" s="38" t="str">
        <x:v>Desembre</x:v>
      </x:c>
      <x:c r="E289" s="38" t="str">
        <x:v>Alaior</x:v>
      </x:c>
      <x:c r="F289" s="43"/>
      <x:c r="G289" s="43"/>
      <x:c r="H289" s="43"/>
      <x:c r="I289" s="43"/>
      <x:c r="J289" s="43"/>
      <x:c r="K289" s="43" t="str">
        <x:f>IF(COUNTA(F289:I289)=0,"",SUM(F289:I289))</x:f>
      </x:c>
      <x:c r="L289" s="43" t="str">
        <x:f>IF(COUNTA(F289:J289)=0,"",SUM(F289:J289))</x:f>
      </x:c>
      <x:c r="M289" s="51" t="str">
        <x:f>IF(L289="","",K289/L289)</x:f>
      </x:c>
      <x:c r="N289" s="43" t="n">
        <x:v>100921</x:v>
      </x:c>
      <x:c r="O289" s="49" t="n">
        <x:v>0.7217131578570986</x:v>
      </x:c>
      <x:c r="P289" s="38" t="str">
        <x:v>SÍ</x:v>
      </x:c>
      <x:c r="Q289" s="38" t="n">
        <x:v>1</x:v>
      </x:c>
      <x:c r="R289" s="38" t="n">
        <x:v>0</x:v>
      </x:c>
      <x:c r="S289" s="38" t="n">
        <x:v>0</x:v>
      </x:c>
      <x:c r="T289" s="38" t="n">
        <x:v>0</x:v>
      </x:c>
      <x:c r="U289" s="38" t="n">
        <x:v>0</x:v>
      </x:c>
      <x:c r="V289" s="57" t="n">
        <x:v>0</x:v>
      </x:c>
      <x:c r="W289" s="38"/>
      <x:c r="X289" s="41" t="str">
        <x:v>https://www.cremenorca.org/documents/documents/13856doc1220250508100538.pdf</x:v>
      </x:c>
      <x:c r="Y289" s="39" t="str">
        <x:v>PENDIENTE EXTRACCIÓN 2024</x:v>
      </x:c>
      <x:c r="Z289" s="38" t="n">
        <x:v>0</x:v>
      </x:c>
      <x:c r="AA289" s="39" t="str">
        <x:v>NO</x:v>
      </x:c>
      <x:c r="AB289" s="38" t="str">
        <x:v>PaP comercial-only en 2024; NO es never-treated.</x:v>
      </x:c>
      <x:c r="AC289" s="41" t="str">
        <x:v>https://menorcaaldia.com/articulo/actualidad/el-consorcio-de-residuos-de-menorca-refuerza-la-recogida-puerta-a-puerta-en-los-comercios</x:v>
      </x:c>
    </x:row>
    <x:row r="290" ht="30" customHeight="1">
      <x:c r="A290" s="56" t="n">
        <x:v>45627</x:v>
      </x:c>
      <x:c r="B290" s="37" t="n">
        <x:v>2024</x:v>
      </x:c>
      <x:c r="C290" s="37" t="n">
        <x:v>12</x:v>
      </x:c>
      <x:c r="D290" s="37" t="str">
        <x:v>Desembre</x:v>
      </x:c>
      <x:c r="E290" s="37" t="str">
        <x:v>Maó</x:v>
      </x:c>
      <x:c r="F290" s="44"/>
      <x:c r="G290" s="44"/>
      <x:c r="H290" s="44"/>
      <x:c r="I290" s="44"/>
      <x:c r="J290" s="44"/>
      <x:c r="K290" s="44" t="str">
        <x:f>IF(COUNTA(F290:I290)=0,"",SUM(F290:I290))</x:f>
      </x:c>
      <x:c r="L290" s="44" t="str">
        <x:f>IF(COUNTA(F290:J290)=0,"",SUM(F290:J290))</x:f>
      </x:c>
      <x:c r="M290" s="52" t="str">
        <x:f>IF(L290="","",K290/L290)</x:f>
      </x:c>
      <x:c r="N290" s="44" t="n">
        <x:v>100921</x:v>
      </x:c>
      <x:c r="O290" s="50" t="n">
        <x:v>0.7217131578570986</x:v>
      </x:c>
      <x:c r="P290" s="37" t="str">
        <x:v>SÍ</x:v>
      </x:c>
      <x:c r="Q290" s="37" t="n">
        <x:v>1</x:v>
      </x:c>
      <x:c r="R290" s="37" t="n">
        <x:v>0</x:v>
      </x:c>
      <x:c r="S290" s="37" t="n">
        <x:v>1</x:v>
      </x:c>
      <x:c r="T290" s="37" t="n">
        <x:v>0</x:v>
      </x:c>
      <x:c r="U290" s="37" t="n">
        <x:v>0</x:v>
      </x:c>
      <x:c r="V290" s="58" t="n">
        <x:v>0.44</x:v>
      </x:c>
      <x:c r="W290" s="37" t="n">
        <x:v>13</x:v>
      </x:c>
      <x:c r="X290" s="42" t="str">
        <x:v>https://www.cremenorca.org/documents/documents/13856doc1220250508100538.pdf</x:v>
      </x:c>
      <x:c r="Y290" s="40" t="str">
        <x:v>PENDIENTE EXTRACCIÓN 2024</x:v>
      </x:c>
      <x:c r="Z290" s="37" t="n">
        <x:v>0</x:v>
      </x:c>
      <x:c r="AA290" s="40" t="str">
        <x:v>NO</x:v>
      </x:c>
      <x:c r="AB290" s="37" t="str">
        <x:v>PaP domiciliario+comercial; usar cobertura/fases y excluir meses de transición en especificación limpia.</x:v>
      </x:c>
      <x:c r="AC290" s="42" t="str">
        <x:v>https://www.residusmenorca.net/municipis/mao/</x:v>
      </x:c>
    </x:row>
    <x:row r="291" ht="30" customHeight="1">
      <x:c r="A291" s="55" t="n">
        <x:v>45627</x:v>
      </x:c>
      <x:c r="B291" s="38" t="n">
        <x:v>2024</x:v>
      </x:c>
      <x:c r="C291" s="38" t="n">
        <x:v>12</x:v>
      </x:c>
      <x:c r="D291" s="38" t="str">
        <x:v>Desembre</x:v>
      </x:c>
      <x:c r="E291" s="38" t="str">
        <x:v>Es Castell</x:v>
      </x:c>
      <x:c r="F291" s="43"/>
      <x:c r="G291" s="43"/>
      <x:c r="H291" s="43"/>
      <x:c r="I291" s="43"/>
      <x:c r="J291" s="43"/>
      <x:c r="K291" s="43" t="str">
        <x:f>IF(COUNTA(F291:I291)=0,"",SUM(F291:I291))</x:f>
      </x:c>
      <x:c r="L291" s="43" t="str">
        <x:f>IF(COUNTA(F291:J291)=0,"",SUM(F291:J291))</x:f>
      </x:c>
      <x:c r="M291" s="51" t="str">
        <x:f>IF(L291="","",K291/L291)</x:f>
      </x:c>
      <x:c r="N291" s="43" t="n">
        <x:v>100921</x:v>
      </x:c>
      <x:c r="O291" s="49" t="n">
        <x:v>0.7217131578570986</x:v>
      </x:c>
      <x:c r="P291" s="38" t="str">
        <x:v>SÍ</x:v>
      </x:c>
      <x:c r="Q291" s="38" t="n">
        <x:v>1</x:v>
      </x:c>
      <x:c r="R291" s="38" t="n">
        <x:v>0</x:v>
      </x:c>
      <x:c r="S291" s="38" t="n">
        <x:v>1</x:v>
      </x:c>
      <x:c r="T291" s="38" t="n">
        <x:v>1</x:v>
      </x:c>
      <x:c r="U291" s="38" t="n">
        <x:v>0</x:v>
      </x:c>
      <x:c r="V291" s="57" t="n">
        <x:v>1</x:v>
      </x:c>
      <x:c r="W291" s="38" t="n">
        <x:v>12</x:v>
      </x:c>
      <x:c r="X291" s="41" t="str">
        <x:v>https://www.cremenorca.org/documents/documents/13856doc1220250508100538.pdf</x:v>
      </x:c>
      <x:c r="Y291" s="39" t="str">
        <x:v>PENDIENTE EXTRACCIÓN 2024</x:v>
      </x:c>
      <x:c r="Z291" s="38" t="n">
        <x:v>0</x:v>
      </x:c>
      <x:c r="AA291" s="39" t="str">
        <x:v>NO</x:v>
      </x:c>
      <x:c r="AB291" s="38" t="str">
        <x:v>PaP domiciliario+comercial; usar cobertura/fases y excluir meses de transición en especificación limpia.</x:v>
      </x:c>
      <x:c r="AC291" s="41" t="str">
        <x:v>https://www.cremenorca.org/documents/documents/13808doc1220241204122124.pdf</x:v>
      </x:c>
    </x:row>
    <x:row r="292" ht="30" customHeight="1">
      <x:c r="A292" s="56" t="n">
        <x:v>45627</x:v>
      </x:c>
      <x:c r="B292" s="37" t="n">
        <x:v>2024</x:v>
      </x:c>
      <x:c r="C292" s="37" t="n">
        <x:v>12</x:v>
      </x:c>
      <x:c r="D292" s="37" t="str">
        <x:v>Desembre</x:v>
      </x:c>
      <x:c r="E292" s="37" t="str">
        <x:v>Sant Lluís</x:v>
      </x:c>
      <x:c r="F292" s="44"/>
      <x:c r="G292" s="44"/>
      <x:c r="H292" s="44"/>
      <x:c r="I292" s="44"/>
      <x:c r="J292" s="44"/>
      <x:c r="K292" s="44" t="str">
        <x:f>IF(COUNTA(F292:I292)=0,"",SUM(F292:I292))</x:f>
      </x:c>
      <x:c r="L292" s="44" t="str">
        <x:f>IF(COUNTA(F292:J292)=0,"",SUM(F292:J292))</x:f>
      </x:c>
      <x:c r="M292" s="52" t="str">
        <x:f>IF(L292="","",K292/L292)</x:f>
      </x:c>
      <x:c r="N292" s="44" t="n">
        <x:v>100921</x:v>
      </x:c>
      <x:c r="O292" s="50" t="n">
        <x:v>0.7217131578570986</x:v>
      </x:c>
      <x:c r="P292" s="37" t="str">
        <x:v>SÍ</x:v>
      </x:c>
      <x:c r="Q292" s="37" t="n">
        <x:v>1</x:v>
      </x:c>
      <x:c r="R292" s="37" t="n">
        <x:v>0</x:v>
      </x:c>
      <x:c r="S292" s="37" t="n">
        <x:v>0</x:v>
      </x:c>
      <x:c r="T292" s="37" t="n">
        <x:v>0</x:v>
      </x:c>
      <x:c r="U292" s="37" t="n">
        <x:v>0</x:v>
      </x:c>
      <x:c r="V292" s="58" t="n">
        <x:v>0</x:v>
      </x:c>
      <x:c r="W292" s="37"/>
      <x:c r="X292" s="42" t="str">
        <x:v>https://www.cremenorca.org/documents/documents/13856doc1220250508100538.pdf</x:v>
      </x:c>
      <x:c r="Y292" s="40" t="str">
        <x:v>PENDIENTE EXTRACCIÓN 2024</x:v>
      </x:c>
      <x:c r="Z292" s="37" t="n">
        <x:v>0</x:v>
      </x:c>
      <x:c r="AA292" s="40" t="str">
        <x:v>NO</x:v>
      </x:c>
      <x:c r="AB292" s="37" t="str">
        <x:v>PaP comercial-only en 2024; NO es never-treated.</x:v>
      </x:c>
      <x:c r="AC292" s="42" t="str">
        <x:v>https://menorcaaldia.com/articulo/actualidad/el-consorcio-de-residuos-de-menorca-refuerza-la-recogida-puerta-a-puerta-en-los-comercios</x:v>
      </x:c>
    </x:row>
  </x:sheetData>
  <x:mergeCells>
    <x:mergeCell ref="A1:AC1"/>
    <x:mergeCell ref="A2:AC2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9" hidden="0" customWidth="1"/>
    <x:col min="3" max="3" width="13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20" hidden="0" customWidth="1"/>
    <x:col min="11" max="11" width="20" hidden="0" customWidth="1"/>
    <x:col min="12" max="12" width="18" hidden="0" customWidth="1"/>
    <x:col min="13" max="13" width="58" hidden="0" customWidth="1"/>
    <x:col min="14" max="14" width="20" hidden="0" customWidth="1"/>
    <x:col min="15" max="15" width="20" hidden="0" customWidth="1"/>
    <x:col min="16" max="16" width="60" hidden="0" customWidth="1"/>
  </x:cols>
  <x:sheetData>
    <x:row r="1" ht="32" customHeight="1">
      <x:c r="A1" s="4" t="str">
        <x:v>Residuos 2022 · municipio-mes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96 observaciones y cinco fracciones núcleo; sin imputaciones.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4" ht="30" customHeight="1">
      <x:c r="A4" s="33" t="str">
        <x:v>Año</x:v>
      </x:c>
      <x:c r="B4" s="33" t="str">
        <x:v>Mes nº</x:v>
      </x:c>
      <x:c r="C4" s="33" t="str">
        <x:v>Mes</x:v>
      </x:c>
      <x:c r="D4" s="33" t="str">
        <x:v>Municipio</x:v>
      </x:c>
      <x:c r="E4" s="33" t="str">
        <x:v>Papel y cartón (kg)</x:v>
      </x:c>
      <x:c r="F4" s="33" t="str">
        <x:v>Vidrio total municipal (kg)</x:v>
      </x:c>
      <x:c r="G4" s="33" t="str">
        <x:v>Envases ligeros (kg)</x:v>
      </x:c>
      <x:c r="H4" s="33" t="str">
        <x:v>Materia orgánica (kg)</x:v>
      </x:c>
      <x:c r="I4" s="33" t="str">
        <x:v>Resto (kg)</x:v>
      </x:c>
      <x:c r="J4" s="33" t="str">
        <x:v>Selectiva núcleo 4F (kg)</x:v>
      </x:c>
      <x:c r="K4" s="33" t="str">
        <x:v>Total núcleo 5F (kg)</x:v>
      </x:c>
      <x:c r="L4" s="33" t="str">
        <x:v>% selectiva núcleo 5F</x:v>
      </x:c>
      <x:c r="M4" s="33" t="str">
        <x:v>Fuente</x:v>
      </x:c>
      <x:c r="N4" s="33" t="str">
        <x:v>Estado</x:v>
      </x:c>
      <x:c r="O4" s="33" t="str">
        <x:v>Cobertura</x:v>
      </x:c>
      <x:c r="P4" s="33" t="str">
        <x:v>QA / interpretación</x:v>
      </x:c>
    </x:row>
    <x:row r="5" ht="28" customHeight="1">
      <x:c r="A5" s="38" t="n">
        <x:v>2022</x:v>
      </x:c>
      <x:c r="B5" s="38" t="n">
        <x:v>1</x:v>
      </x:c>
      <x:c r="C5" s="38" t="str">
        <x:v>Gener</x:v>
      </x:c>
      <x:c r="D5" s="38" t="str">
        <x:v>Ciutadella</x:v>
      </x:c>
      <x:c r="E5" s="43" t="n">
        <x:v>80580</x:v>
      </x:c>
      <x:c r="F5" s="43" t="n">
        <x:v>42210</x:v>
      </x:c>
      <x:c r="G5" s="43" t="n">
        <x:v>52300</x:v>
      </x:c>
      <x:c r="H5" s="43" t="n">
        <x:v>0</x:v>
      </x:c>
      <x:c r="I5" s="43" t="n">
        <x:v>765420</x:v>
      </x:c>
      <x:c r="J5" s="43" t="n">
        <x:v>175090</x:v>
      </x:c>
      <x:c r="K5" s="43" t="n">
        <x:v>940510</x:v>
      </x:c>
      <x:c r="L5" s="51" t="n">
        <x:v>0.18616495305738376</x:v>
      </x:c>
      <x:c r="M5" s="41" t="str">
        <x:v>https://www.cremenorca.org/documents/documents/12913doc1220230403021613.pdf</x:v>
      </x:c>
      <x:c r="N5" s="39" t="str">
        <x:v>OBSERVADO</x:v>
      </x:c>
      <x:c r="O5" s="38" t="str">
        <x:v>5/5 fracciones</x:v>
      </x:c>
      <x:c r="P5" s="38" t="str">
        <x:v>Papel y vidrio mensuales proceden de tablas de recogida; 'Cont.' incluye deix...</x:v>
      </x:c>
    </x:row>
    <x:row r="6" ht="28" customHeight="1">
      <x:c r="A6" s="37" t="n">
        <x:v>2022</x:v>
      </x:c>
      <x:c r="B6" s="37" t="n">
        <x:v>1</x:v>
      </x:c>
      <x:c r="C6" s="37" t="str">
        <x:v>Gener</x:v>
      </x:c>
      <x:c r="D6" s="37" t="str">
        <x:v>Ferreries</x:v>
      </x:c>
      <x:c r="E6" s="44" t="n">
        <x:v>15550</x:v>
      </x:c>
      <x:c r="F6" s="44" t="n">
        <x:v>10090</x:v>
      </x:c>
      <x:c r="G6" s="44" t="n">
        <x:v>11960</x:v>
      </x:c>
      <x:c r="H6" s="44" t="n">
        <x:v>0</x:v>
      </x:c>
      <x:c r="I6" s="44" t="n">
        <x:v>97720</x:v>
      </x:c>
      <x:c r="J6" s="44" t="n">
        <x:v>37600</x:v>
      </x:c>
      <x:c r="K6" s="44" t="n">
        <x:v>135320</x:v>
      </x:c>
      <x:c r="L6" s="52" t="n">
        <x:v>0.27785988767366243</x:v>
      </x:c>
      <x:c r="M6" s="42" t="str">
        <x:v>https://www.cremenorca.org/documents/documents/12913doc1220230403021613.pdf</x:v>
      </x:c>
      <x:c r="N6" s="40" t="str">
        <x:v>OBSERVADO</x:v>
      </x:c>
      <x:c r="O6" s="37" t="str">
        <x:v>5/5 fracciones</x:v>
      </x:c>
      <x:c r="P6" s="37" t="str">
        <x:v>Papel y vidrio mensuales proceden de tablas de recogida; 'Cont.' incluye deix...</x:v>
      </x:c>
    </x:row>
    <x:row r="7" ht="28" customHeight="1">
      <x:c r="A7" s="38" t="n">
        <x:v>2022</x:v>
      </x:c>
      <x:c r="B7" s="38" t="n">
        <x:v>1</x:v>
      </x:c>
      <x:c r="C7" s="38" t="str">
        <x:v>Gener</x:v>
      </x:c>
      <x:c r="D7" s="38" t="str">
        <x:v>Es Migjorn Gran</x:v>
      </x:c>
      <x:c r="E7" s="43" t="n">
        <x:v>3910</x:v>
      </x:c>
      <x:c r="F7" s="43" t="n">
        <x:v>4210</x:v>
      </x:c>
      <x:c r="G7" s="43" t="n">
        <x:v>2950</x:v>
      </x:c>
      <x:c r="H7" s="43" t="n">
        <x:v>0</x:v>
      </x:c>
      <x:c r="I7" s="43" t="n">
        <x:v>38400</x:v>
      </x:c>
      <x:c r="J7" s="43" t="n">
        <x:v>11070</x:v>
      </x:c>
      <x:c r="K7" s="43" t="n">
        <x:v>49470</x:v>
      </x:c>
      <x:c r="L7" s="51" t="n">
        <x:v>0.22377198302001214</x:v>
      </x:c>
      <x:c r="M7" s="41" t="str">
        <x:v>https://www.cremenorca.org/documents/documents/12913doc1220230403021613.pdf</x:v>
      </x:c>
      <x:c r="N7" s="39" t="str">
        <x:v>OBSERVADO</x:v>
      </x:c>
      <x:c r="O7" s="38" t="str">
        <x:v>5/5 fracciones</x:v>
      </x:c>
      <x:c r="P7" s="38" t="str">
        <x:v>Papel y vidrio mensuales proceden de tablas de recogida; 'Cont.' incluye deix...</x:v>
      </x:c>
    </x:row>
    <x:row r="8" ht="28" customHeight="1">
      <x:c r="A8" s="37" t="n">
        <x:v>2022</x:v>
      </x:c>
      <x:c r="B8" s="37" t="n">
        <x:v>1</x:v>
      </x:c>
      <x:c r="C8" s="37" t="str">
        <x:v>Gener</x:v>
      </x:c>
      <x:c r="D8" s="37" t="str">
        <x:v>Es Mercadal</x:v>
      </x:c>
      <x:c r="E8" s="44" t="n">
        <x:v>15130</x:v>
      </x:c>
      <x:c r="F8" s="44" t="n">
        <x:v>10180</x:v>
      </x:c>
      <x:c r="G8" s="44" t="n">
        <x:v>11260</x:v>
      </x:c>
      <x:c r="H8" s="44" t="n">
        <x:v>0</x:v>
      </x:c>
      <x:c r="I8" s="44" t="n">
        <x:v>127860</x:v>
      </x:c>
      <x:c r="J8" s="44" t="n">
        <x:v>36570</x:v>
      </x:c>
      <x:c r="K8" s="44" t="n">
        <x:v>164430</x:v>
      </x:c>
      <x:c r="L8" s="52" t="n">
        <x:v>0.22240467068053274</x:v>
      </x:c>
      <x:c r="M8" s="42" t="str">
        <x:v>https://www.cremenorca.org/documents/documents/12913doc1220230403021613.pdf</x:v>
      </x:c>
      <x:c r="N8" s="40" t="str">
        <x:v>OBSERVADO</x:v>
      </x:c>
      <x:c r="O8" s="37" t="str">
        <x:v>5/5 fracciones</x:v>
      </x:c>
      <x:c r="P8" s="37" t="str">
        <x:v>Papel y vidrio mensuales proceden de tablas de recogida; 'Cont.' incluye deix...</x:v>
      </x:c>
    </x:row>
    <x:row r="9" ht="28" customHeight="1">
      <x:c r="A9" s="38" t="n">
        <x:v>2022</x:v>
      </x:c>
      <x:c r="B9" s="38" t="n">
        <x:v>1</x:v>
      </x:c>
      <x:c r="C9" s="38" t="str">
        <x:v>Gener</x:v>
      </x:c>
      <x:c r="D9" s="38" t="str">
        <x:v>Alaior</x:v>
      </x:c>
      <x:c r="E9" s="43" t="n">
        <x:v>29490</x:v>
      </x:c>
      <x:c r="F9" s="43" t="n">
        <x:v>17820</x:v>
      </x:c>
      <x:c r="G9" s="43" t="n">
        <x:v>14570</x:v>
      </x:c>
      <x:c r="H9" s="43" t="n">
        <x:v>0</x:v>
      </x:c>
      <x:c r="I9" s="43" t="n">
        <x:v>237240</x:v>
      </x:c>
      <x:c r="J9" s="43" t="n">
        <x:v>61880</x:v>
      </x:c>
      <x:c r="K9" s="43" t="n">
        <x:v>299120</x:v>
      </x:c>
      <x:c r="L9" s="51" t="n">
        <x:v>0.20687349558705537</x:v>
      </x:c>
      <x:c r="M9" s="41" t="str">
        <x:v>https://www.cremenorca.org/documents/documents/12913doc1220230403021613.pdf</x:v>
      </x:c>
      <x:c r="N9" s="39" t="str">
        <x:v>OBSERVADO</x:v>
      </x:c>
      <x:c r="O9" s="38" t="str">
        <x:v>5/5 fracciones</x:v>
      </x:c>
      <x:c r="P9" s="38" t="str">
        <x:v>Papel y vidrio mensuales proceden de tablas de recogida; 'Cont.' incluye deix...</x:v>
      </x:c>
    </x:row>
    <x:row r="10" ht="28" customHeight="1">
      <x:c r="A10" s="37" t="n">
        <x:v>2022</x:v>
      </x:c>
      <x:c r="B10" s="37" t="n">
        <x:v>1</x:v>
      </x:c>
      <x:c r="C10" s="37" t="str">
        <x:v>Gener</x:v>
      </x:c>
      <x:c r="D10" s="37" t="str">
        <x:v>Maó</x:v>
      </x:c>
      <x:c r="E10" s="44" t="n">
        <x:v>127770</x:v>
      </x:c>
      <x:c r="F10" s="44" t="n">
        <x:v>49620</x:v>
      </x:c>
      <x:c r="G10" s="44" t="n">
        <x:v>52620</x:v>
      </x:c>
      <x:c r="H10" s="44" t="n">
        <x:v>200</x:v>
      </x:c>
      <x:c r="I10" s="44" t="n">
        <x:v>791460</x:v>
      </x:c>
      <x:c r="J10" s="44" t="n">
        <x:v>230210</x:v>
      </x:c>
      <x:c r="K10" s="44" t="n">
        <x:v>1021670</x:v>
      </x:c>
      <x:c r="L10" s="52" t="n">
        <x:v>0.22532716043340806</x:v>
      </x:c>
      <x:c r="M10" s="42" t="str">
        <x:v>https://www.cremenorca.org/documents/documents/12913doc1220230403021613.pdf</x:v>
      </x:c>
      <x:c r="N10" s="40" t="str">
        <x:v>OBSERVADO</x:v>
      </x:c>
      <x:c r="O10" s="37" t="str">
        <x:v>5/5 fracciones</x:v>
      </x:c>
      <x:c r="P10" s="37" t="str">
        <x:v>Papel y vidrio mensuales proceden de tablas de recogida; 'Cont.' incluye deix...</x:v>
      </x:c>
    </x:row>
    <x:row r="11" ht="28" customHeight="1">
      <x:c r="A11" s="38" t="n">
        <x:v>2022</x:v>
      </x:c>
      <x:c r="B11" s="38" t="n">
        <x:v>1</x:v>
      </x:c>
      <x:c r="C11" s="38" t="str">
        <x:v>Gener</x:v>
      </x:c>
      <x:c r="D11" s="38" t="str">
        <x:v>Es Castell</x:v>
      </x:c>
      <x:c r="E11" s="43" t="n">
        <x:v>15490</x:v>
      </x:c>
      <x:c r="F11" s="43" t="n">
        <x:v>13290</x:v>
      </x:c>
      <x:c r="G11" s="43" t="n">
        <x:v>15210</x:v>
      </x:c>
      <x:c r="H11" s="43" t="n">
        <x:v>0</x:v>
      </x:c>
      <x:c r="I11" s="43" t="n">
        <x:v>159920</x:v>
      </x:c>
      <x:c r="J11" s="43" t="n">
        <x:v>43990</x:v>
      </x:c>
      <x:c r="K11" s="43" t="n">
        <x:v>203910</x:v>
      </x:c>
      <x:c r="L11" s="51" t="n">
        <x:v>0.21573243097444952</x:v>
      </x:c>
      <x:c r="M11" s="41" t="str">
        <x:v>https://www.cremenorca.org/documents/documents/12913doc1220230403021613.pdf</x:v>
      </x:c>
      <x:c r="N11" s="39" t="str">
        <x:v>OBSERVADO</x:v>
      </x:c>
      <x:c r="O11" s="38" t="str">
        <x:v>5/5 fracciones</x:v>
      </x:c>
      <x:c r="P11" s="38" t="str">
        <x:v>Papel y vidrio mensuales proceden de tablas de recogida; 'Cont.' incluye deix...</x:v>
      </x:c>
    </x:row>
    <x:row r="12" ht="28" customHeight="1">
      <x:c r="A12" s="37" t="n">
        <x:v>2022</x:v>
      </x:c>
      <x:c r="B12" s="37" t="n">
        <x:v>1</x:v>
      </x:c>
      <x:c r="C12" s="37" t="str">
        <x:v>Gener</x:v>
      </x:c>
      <x:c r="D12" s="37" t="str">
        <x:v>Sant Lluís</x:v>
      </x:c>
      <x:c r="E12" s="44" t="n">
        <x:v>15370</x:v>
      </x:c>
      <x:c r="F12" s="44" t="n">
        <x:v>14320</x:v>
      </x:c>
      <x:c r="G12" s="44" t="n">
        <x:v>13720</x:v>
      </x:c>
      <x:c r="H12" s="44" t="n">
        <x:v>4660</x:v>
      </x:c>
      <x:c r="I12" s="44" t="n">
        <x:v>159360</x:v>
      </x:c>
      <x:c r="J12" s="44" t="n">
        <x:v>48070</x:v>
      </x:c>
      <x:c r="K12" s="44" t="n">
        <x:v>207430</x:v>
      </x:c>
      <x:c r="L12" s="52" t="n">
        <x:v>0.23174082823121053</x:v>
      </x:c>
      <x:c r="M12" s="42" t="str">
        <x:v>https://www.cremenorca.org/documents/documents/12913doc1220230403021613.pdf</x:v>
      </x:c>
      <x:c r="N12" s="40" t="str">
        <x:v>OBSERVADO</x:v>
      </x:c>
      <x:c r="O12" s="37" t="str">
        <x:v>5/5 fracciones</x:v>
      </x:c>
      <x:c r="P12" s="37" t="str">
        <x:v>Papel y vidrio mensuales proceden de tablas de recogida; 'Cont.' incluye deix...</x:v>
      </x:c>
    </x:row>
    <x:row r="13" ht="28" customHeight="1">
      <x:c r="A13" s="38" t="n">
        <x:v>2022</x:v>
      </x:c>
      <x:c r="B13" s="38" t="n">
        <x:v>2</x:v>
      </x:c>
      <x:c r="C13" s="38" t="str">
        <x:v>Febrer</x:v>
      </x:c>
      <x:c r="D13" s="38" t="str">
        <x:v>Ciutadella</x:v>
      </x:c>
      <x:c r="E13" s="43" t="n">
        <x:v>71080</x:v>
      </x:c>
      <x:c r="F13" s="43" t="n">
        <x:v>45220</x:v>
      </x:c>
      <x:c r="G13" s="43" t="n">
        <x:v>47790</x:v>
      </x:c>
      <x:c r="H13" s="43" t="n">
        <x:v>0</x:v>
      </x:c>
      <x:c r="I13" s="43" t="n">
        <x:v>777400</x:v>
      </x:c>
      <x:c r="J13" s="43" t="n">
        <x:v>164090</x:v>
      </x:c>
      <x:c r="K13" s="43" t="n">
        <x:v>941490</x:v>
      </x:c>
      <x:c r="L13" s="51" t="n">
        <x:v>0.17428756545475788</x:v>
      </x:c>
      <x:c r="M13" s="41" t="str">
        <x:v>https://www.cremenorca.org/documents/documents/12913doc1220230403021613.pdf</x:v>
      </x:c>
      <x:c r="N13" s="39" t="str">
        <x:v>OBSERVADO</x:v>
      </x:c>
      <x:c r="O13" s="38" t="str">
        <x:v>5/5 fracciones</x:v>
      </x:c>
      <x:c r="P13" s="38" t="str">
        <x:v>Papel y vidrio mensuales proceden de tablas de recogida; 'Cont.' incluye deix...</x:v>
      </x:c>
    </x:row>
    <x:row r="14" ht="28" customHeight="1">
      <x:c r="A14" s="37" t="n">
        <x:v>2022</x:v>
      </x:c>
      <x:c r="B14" s="37" t="n">
        <x:v>2</x:v>
      </x:c>
      <x:c r="C14" s="37" t="str">
        <x:v>Febrer</x:v>
      </x:c>
      <x:c r="D14" s="37" t="str">
        <x:v>Ferreries</x:v>
      </x:c>
      <x:c r="E14" s="44" t="n">
        <x:v>15050</x:v>
      </x:c>
      <x:c r="F14" s="44" t="n">
        <x:v>6950</x:v>
      </x:c>
      <x:c r="G14" s="44" t="n">
        <x:v>11960</x:v>
      </x:c>
      <x:c r="H14" s="44" t="n">
        <x:v>0</x:v>
      </x:c>
      <x:c r="I14" s="44" t="n">
        <x:v>100840</x:v>
      </x:c>
      <x:c r="J14" s="44" t="n">
        <x:v>33960</x:v>
      </x:c>
      <x:c r="K14" s="44" t="n">
        <x:v>134800</x:v>
      </x:c>
      <x:c r="L14" s="52" t="n">
        <x:v>0.25192878338278935</x:v>
      </x:c>
      <x:c r="M14" s="42" t="str">
        <x:v>https://www.cremenorca.org/documents/documents/12913doc1220230403021613.pdf</x:v>
      </x:c>
      <x:c r="N14" s="40" t="str">
        <x:v>OBSERVADO</x:v>
      </x:c>
      <x:c r="O14" s="37" t="str">
        <x:v>5/5 fracciones</x:v>
      </x:c>
      <x:c r="P14" s="37" t="str">
        <x:v>Papel y vidrio mensuales proceden de tablas de recogida; 'Cont.' incluye deix...</x:v>
      </x:c>
    </x:row>
    <x:row r="15" ht="28" customHeight="1">
      <x:c r="A15" s="38" t="n">
        <x:v>2022</x:v>
      </x:c>
      <x:c r="B15" s="38" t="n">
        <x:v>2</x:v>
      </x:c>
      <x:c r="C15" s="38" t="str">
        <x:v>Febrer</x:v>
      </x:c>
      <x:c r="D15" s="38" t="str">
        <x:v>Es Migjorn Gran</x:v>
      </x:c>
      <x:c r="E15" s="43" t="n">
        <x:v>3340</x:v>
      </x:c>
      <x:c r="F15" s="43" t="n">
        <x:v>3490</x:v>
      </x:c>
      <x:c r="G15" s="43" t="n">
        <x:v>2600</x:v>
      </x:c>
      <x:c r="H15" s="43" t="n">
        <x:v>0</x:v>
      </x:c>
      <x:c r="I15" s="43" t="n">
        <x:v>34160</x:v>
      </x:c>
      <x:c r="J15" s="43" t="n">
        <x:v>9430</x:v>
      </x:c>
      <x:c r="K15" s="43" t="n">
        <x:v>43590</x:v>
      </x:c>
      <x:c r="L15" s="51" t="n">
        <x:v>0.21633402156457904</x:v>
      </x:c>
      <x:c r="M15" s="41" t="str">
        <x:v>https://www.cremenorca.org/documents/documents/12913doc1220230403021613.pdf</x:v>
      </x:c>
      <x:c r="N15" s="39" t="str">
        <x:v>OBSERVADO</x:v>
      </x:c>
      <x:c r="O15" s="38" t="str">
        <x:v>5/5 fracciones</x:v>
      </x:c>
      <x:c r="P15" s="38" t="str">
        <x:v>Papel y vidrio mensuales proceden de tablas de recogida; 'Cont.' incluye deix...</x:v>
      </x:c>
    </x:row>
    <x:row r="16" ht="28" customHeight="1">
      <x:c r="A16" s="37" t="n">
        <x:v>2022</x:v>
      </x:c>
      <x:c r="B16" s="37" t="n">
        <x:v>2</x:v>
      </x:c>
      <x:c r="C16" s="37" t="str">
        <x:v>Febrer</x:v>
      </x:c>
      <x:c r="D16" s="37" t="str">
        <x:v>Es Mercadal</x:v>
      </x:c>
      <x:c r="E16" s="44" t="n">
        <x:v>13800</x:v>
      </x:c>
      <x:c r="F16" s="44" t="n">
        <x:v>11950</x:v>
      </x:c>
      <x:c r="G16" s="44" t="n">
        <x:v>10720</x:v>
      </x:c>
      <x:c r="H16" s="44" t="n">
        <x:v>2020</x:v>
      </x:c>
      <x:c r="I16" s="44" t="n">
        <x:v>137580</x:v>
      </x:c>
      <x:c r="J16" s="44" t="n">
        <x:v>38490</x:v>
      </x:c>
      <x:c r="K16" s="44" t="n">
        <x:v>176070</x:v>
      </x:c>
      <x:c r="L16" s="52" t="n">
        <x:v>0.2186062361560743</x:v>
      </x:c>
      <x:c r="M16" s="42" t="str">
        <x:v>https://www.cremenorca.org/documents/documents/12913doc1220230403021613.pdf</x:v>
      </x:c>
      <x:c r="N16" s="40" t="str">
        <x:v>OBSERVADO</x:v>
      </x:c>
      <x:c r="O16" s="37" t="str">
        <x:v>5/5 fracciones</x:v>
      </x:c>
      <x:c r="P16" s="37" t="str">
        <x:v>Papel y vidrio mensuales proceden de tablas de recogida; 'Cont.' incluye deix...</x:v>
      </x:c>
    </x:row>
    <x:row r="17" ht="28" customHeight="1">
      <x:c r="A17" s="38" t="n">
        <x:v>2022</x:v>
      </x:c>
      <x:c r="B17" s="38" t="n">
        <x:v>2</x:v>
      </x:c>
      <x:c r="C17" s="38" t="str">
        <x:v>Febrer</x:v>
      </x:c>
      <x:c r="D17" s="38" t="str">
        <x:v>Alaior</x:v>
      </x:c>
      <x:c r="E17" s="43" t="n">
        <x:v>29710</x:v>
      </x:c>
      <x:c r="F17" s="43" t="n">
        <x:v>9510</x:v>
      </x:c>
      <x:c r="G17" s="43" t="n">
        <x:v>12620</x:v>
      </x:c>
      <x:c r="H17" s="43" t="n">
        <x:v>0</x:v>
      </x:c>
      <x:c r="I17" s="43" t="n">
        <x:v>230660</x:v>
      </x:c>
      <x:c r="J17" s="43" t="n">
        <x:v>51840</x:v>
      </x:c>
      <x:c r="K17" s="43" t="n">
        <x:v>282500</x:v>
      </x:c>
      <x:c r="L17" s="51" t="n">
        <x:v>0.18350442477876105</x:v>
      </x:c>
      <x:c r="M17" s="41" t="str">
        <x:v>https://www.cremenorca.org/documents/documents/12913doc1220230403021613.pdf</x:v>
      </x:c>
      <x:c r="N17" s="39" t="str">
        <x:v>OBSERVADO</x:v>
      </x:c>
      <x:c r="O17" s="38" t="str">
        <x:v>5/5 fracciones</x:v>
      </x:c>
      <x:c r="P17" s="38" t="str">
        <x:v>Papel y vidrio mensuales proceden de tablas de recogida; 'Cont.' incluye deix...</x:v>
      </x:c>
    </x:row>
    <x:row r="18" ht="28" customHeight="1">
      <x:c r="A18" s="37" t="n">
        <x:v>2022</x:v>
      </x:c>
      <x:c r="B18" s="37" t="n">
        <x:v>2</x:v>
      </x:c>
      <x:c r="C18" s="37" t="str">
        <x:v>Febrer</x:v>
      </x:c>
      <x:c r="D18" s="37" t="str">
        <x:v>Maó</x:v>
      </x:c>
      <x:c r="E18" s="44" t="n">
        <x:v>119400</x:v>
      </x:c>
      <x:c r="F18" s="44" t="n">
        <x:v>53190</x:v>
      </x:c>
      <x:c r="G18" s="44" t="n">
        <x:v>51310</x:v>
      </x:c>
      <x:c r="H18" s="44" t="n">
        <x:v>280</x:v>
      </x:c>
      <x:c r="I18" s="44" t="n">
        <x:v>732880</x:v>
      </x:c>
      <x:c r="J18" s="44" t="n">
        <x:v>224180</x:v>
      </x:c>
      <x:c r="K18" s="44" t="n">
        <x:v>957060</x:v>
      </x:c>
      <x:c r="L18" s="52" t="n">
        <x:v>0.23423818778342007</x:v>
      </x:c>
      <x:c r="M18" s="42" t="str">
        <x:v>https://www.cremenorca.org/documents/documents/12913doc1220230403021613.pdf</x:v>
      </x:c>
      <x:c r="N18" s="40" t="str">
        <x:v>OBSERVADO</x:v>
      </x:c>
      <x:c r="O18" s="37" t="str">
        <x:v>5/5 fracciones</x:v>
      </x:c>
      <x:c r="P18" s="37" t="str">
        <x:v>Papel y vidrio mensuales proceden de tablas de recogida; 'Cont.' incluye deix...</x:v>
      </x:c>
    </x:row>
    <x:row r="19" ht="28" customHeight="1">
      <x:c r="A19" s="38" t="n">
        <x:v>2022</x:v>
      </x:c>
      <x:c r="B19" s="38" t="n">
        <x:v>2</x:v>
      </x:c>
      <x:c r="C19" s="38" t="str">
        <x:v>Febrer</x:v>
      </x:c>
      <x:c r="D19" s="38" t="str">
        <x:v>Es Castell</x:v>
      </x:c>
      <x:c r="E19" s="43" t="n">
        <x:v>14940</x:v>
      </x:c>
      <x:c r="F19" s="43" t="n">
        <x:v>12730</x:v>
      </x:c>
      <x:c r="G19" s="43" t="n">
        <x:v>15260</x:v>
      </x:c>
      <x:c r="H19" s="43" t="n">
        <x:v>0</x:v>
      </x:c>
      <x:c r="I19" s="43" t="n">
        <x:v>147860</x:v>
      </x:c>
      <x:c r="J19" s="43" t="n">
        <x:v>42930</x:v>
      </x:c>
      <x:c r="K19" s="43" t="n">
        <x:v>190790</x:v>
      </x:c>
      <x:c r="L19" s="51" t="n">
        <x:v>0.22501179307091568</x:v>
      </x:c>
      <x:c r="M19" s="41" t="str">
        <x:v>https://www.cremenorca.org/documents/documents/12913doc1220230403021613.pdf</x:v>
      </x:c>
      <x:c r="N19" s="39" t="str">
        <x:v>OBSERVADO</x:v>
      </x:c>
      <x:c r="O19" s="38" t="str">
        <x:v>5/5 fracciones</x:v>
      </x:c>
      <x:c r="P19" s="38" t="str">
        <x:v>Papel y vidrio mensuales proceden de tablas de recogida; 'Cont.' incluye deix...</x:v>
      </x:c>
    </x:row>
    <x:row r="20" ht="28" customHeight="1">
      <x:c r="A20" s="37" t="n">
        <x:v>2022</x:v>
      </x:c>
      <x:c r="B20" s="37" t="n">
        <x:v>2</x:v>
      </x:c>
      <x:c r="C20" s="37" t="str">
        <x:v>Febrer</x:v>
      </x:c>
      <x:c r="D20" s="37" t="str">
        <x:v>Sant Lluís</x:v>
      </x:c>
      <x:c r="E20" s="44" t="n">
        <x:v>18580</x:v>
      </x:c>
      <x:c r="F20" s="44" t="n">
        <x:v>17650</x:v>
      </x:c>
      <x:c r="G20" s="44" t="n">
        <x:v>12740</x:v>
      </x:c>
      <x:c r="H20" s="44" t="n">
        <x:v>4940</x:v>
      </x:c>
      <x:c r="I20" s="44" t="n">
        <x:v>143680</x:v>
      </x:c>
      <x:c r="J20" s="44" t="n">
        <x:v>53910</x:v>
      </x:c>
      <x:c r="K20" s="44" t="n">
        <x:v>197590</x:v>
      </x:c>
      <x:c r="L20" s="52" t="n">
        <x:v>0.2728376942152943</x:v>
      </x:c>
      <x:c r="M20" s="42" t="str">
        <x:v>https://www.cremenorca.org/documents/documents/12913doc1220230403021613.pdf</x:v>
      </x:c>
      <x:c r="N20" s="40" t="str">
        <x:v>OBSERVADO</x:v>
      </x:c>
      <x:c r="O20" s="37" t="str">
        <x:v>5/5 fracciones</x:v>
      </x:c>
      <x:c r="P20" s="37" t="str">
        <x:v>Papel y vidrio mensuales proceden de tablas de recogida; 'Cont.' incluye deix...</x:v>
      </x:c>
    </x:row>
    <x:row r="21" ht="28" customHeight="1">
      <x:c r="A21" s="38" t="n">
        <x:v>2022</x:v>
      </x:c>
      <x:c r="B21" s="38" t="n">
        <x:v>3</x:v>
      </x:c>
      <x:c r="C21" s="38" t="str">
        <x:v>Març</x:v>
      </x:c>
      <x:c r="D21" s="38" t="str">
        <x:v>Ciutadella</x:v>
      </x:c>
      <x:c r="E21" s="43" t="n">
        <x:v>92230</x:v>
      </x:c>
      <x:c r="F21" s="43" t="n">
        <x:v>52820</x:v>
      </x:c>
      <x:c r="G21" s="43" t="n">
        <x:v>54910</x:v>
      </x:c>
      <x:c r="H21" s="43" t="n">
        <x:v>0</x:v>
      </x:c>
      <x:c r="I21" s="43" t="n">
        <x:v>911540</x:v>
      </x:c>
      <x:c r="J21" s="43" t="n">
        <x:v>199960</x:v>
      </x:c>
      <x:c r="K21" s="43" t="n">
        <x:v>1111500</x:v>
      </x:c>
      <x:c r="L21" s="51" t="n">
        <x:v>0.17990103463787674</x:v>
      </x:c>
      <x:c r="M21" s="41" t="str">
        <x:v>https://www.cremenorca.org/documents/documents/12913doc1220230403021613.pdf</x:v>
      </x:c>
      <x:c r="N21" s="39" t="str">
        <x:v>OBSERVADO</x:v>
      </x:c>
      <x:c r="O21" s="38" t="str">
        <x:v>5/5 fracciones</x:v>
      </x:c>
      <x:c r="P21" s="38" t="str">
        <x:v>Papel y vidrio mensuales proceden de tablas de recogida; 'Cont.' incluye deix...</x:v>
      </x:c>
    </x:row>
    <x:row r="22" ht="28" customHeight="1">
      <x:c r="A22" s="37" t="n">
        <x:v>2022</x:v>
      </x:c>
      <x:c r="B22" s="37" t="n">
        <x:v>3</x:v>
      </x:c>
      <x:c r="C22" s="37" t="str">
        <x:v>Març</x:v>
      </x:c>
      <x:c r="D22" s="37" t="str">
        <x:v>Ferreries</x:v>
      </x:c>
      <x:c r="E22" s="44" t="n">
        <x:v>17470</x:v>
      </x:c>
      <x:c r="F22" s="44" t="n">
        <x:v>10010</x:v>
      </x:c>
      <x:c r="G22" s="44" t="n">
        <x:v>13690</x:v>
      </x:c>
      <x:c r="H22" s="44" t="n">
        <x:v>0</x:v>
      </x:c>
      <x:c r="I22" s="44" t="n">
        <x:v>104760</x:v>
      </x:c>
      <x:c r="J22" s="44" t="n">
        <x:v>41170</x:v>
      </x:c>
      <x:c r="K22" s="44" t="n">
        <x:v>145930</x:v>
      </x:c>
      <x:c r="L22" s="52" t="n">
        <x:v>0.28212156513396835</x:v>
      </x:c>
      <x:c r="M22" s="42" t="str">
        <x:v>https://www.cremenorca.org/documents/documents/12913doc1220230403021613.pdf</x:v>
      </x:c>
      <x:c r="N22" s="40" t="str">
        <x:v>OBSERVADO</x:v>
      </x:c>
      <x:c r="O22" s="37" t="str">
        <x:v>5/5 fracciones</x:v>
      </x:c>
      <x:c r="P22" s="37" t="str">
        <x:v>Papel y vidrio mensuales proceden de tablas de recogida; 'Cont.' incluye deix...</x:v>
      </x:c>
    </x:row>
    <x:row r="23" ht="28" customHeight="1">
      <x:c r="A23" s="38" t="n">
        <x:v>2022</x:v>
      </x:c>
      <x:c r="B23" s="38" t="n">
        <x:v>3</x:v>
      </x:c>
      <x:c r="C23" s="38" t="str">
        <x:v>Març</x:v>
      </x:c>
      <x:c r="D23" s="38" t="str">
        <x:v>Es Migjorn Gran</x:v>
      </x:c>
      <x:c r="E23" s="43" t="n">
        <x:v>4180</x:v>
      </x:c>
      <x:c r="F23" s="43" t="n">
        <x:v>3820</x:v>
      </x:c>
      <x:c r="G23" s="43" t="n">
        <x:v>2620</x:v>
      </x:c>
      <x:c r="H23" s="43" t="n">
        <x:v>0</x:v>
      </x:c>
      <x:c r="I23" s="43" t="n">
        <x:v>41900</x:v>
      </x:c>
      <x:c r="J23" s="43" t="n">
        <x:v>10620</x:v>
      </x:c>
      <x:c r="K23" s="43" t="n">
        <x:v>52520</x:v>
      </x:c>
      <x:c r="L23" s="51" t="n">
        <x:v>0.2022086824067022</x:v>
      </x:c>
      <x:c r="M23" s="41" t="str">
        <x:v>https://www.cremenorca.org/documents/documents/12913doc1220230403021613.pdf</x:v>
      </x:c>
      <x:c r="N23" s="39" t="str">
        <x:v>OBSERVADO</x:v>
      </x:c>
      <x:c r="O23" s="38" t="str">
        <x:v>5/5 fracciones</x:v>
      </x:c>
      <x:c r="P23" s="38" t="str">
        <x:v>Papel y vidrio mensuales proceden de tablas de recogida; 'Cont.' incluye deix...</x:v>
      </x:c>
    </x:row>
    <x:row r="24" ht="28" customHeight="1">
      <x:c r="A24" s="37" t="n">
        <x:v>2022</x:v>
      </x:c>
      <x:c r="B24" s="37" t="n">
        <x:v>3</x:v>
      </x:c>
      <x:c r="C24" s="37" t="str">
        <x:v>Març</x:v>
      </x:c>
      <x:c r="D24" s="37" t="str">
        <x:v>Es Mercadal</x:v>
      </x:c>
      <x:c r="E24" s="44" t="n">
        <x:v>18020</x:v>
      </x:c>
      <x:c r="F24" s="44" t="n">
        <x:v>10960</x:v>
      </x:c>
      <x:c r="G24" s="44" t="n">
        <x:v>11450</x:v>
      </x:c>
      <x:c r="H24" s="44" t="n">
        <x:v>2580</x:v>
      </x:c>
      <x:c r="I24" s="44" t="n">
        <x:v>166820</x:v>
      </x:c>
      <x:c r="J24" s="44" t="n">
        <x:v>43010</x:v>
      </x:c>
      <x:c r="K24" s="44" t="n">
        <x:v>209830</x:v>
      </x:c>
      <x:c r="L24" s="52" t="n">
        <x:v>0.2049754563217843</x:v>
      </x:c>
      <x:c r="M24" s="42" t="str">
        <x:v>https://www.cremenorca.org/documents/documents/12913doc1220230403021613.pdf</x:v>
      </x:c>
      <x:c r="N24" s="40" t="str">
        <x:v>OBSERVADO</x:v>
      </x:c>
      <x:c r="O24" s="37" t="str">
        <x:v>5/5 fracciones</x:v>
      </x:c>
      <x:c r="P24" s="37" t="str">
        <x:v>Papel y vidrio mensuales proceden de tablas de recogida; 'Cont.' incluye deix...</x:v>
      </x:c>
    </x:row>
    <x:row r="25" ht="28" customHeight="1">
      <x:c r="A25" s="38" t="n">
        <x:v>2022</x:v>
      </x:c>
      <x:c r="B25" s="38" t="n">
        <x:v>3</x:v>
      </x:c>
      <x:c r="C25" s="38" t="str">
        <x:v>Març</x:v>
      </x:c>
      <x:c r="D25" s="38" t="str">
        <x:v>Alaior</x:v>
      </x:c>
      <x:c r="E25" s="43" t="n">
        <x:v>34930</x:v>
      </x:c>
      <x:c r="F25" s="43" t="n">
        <x:v>14230</x:v>
      </x:c>
      <x:c r="G25" s="43" t="n">
        <x:v>15270</x:v>
      </x:c>
      <x:c r="H25" s="43" t="n">
        <x:v>0</x:v>
      </x:c>
      <x:c r="I25" s="43" t="n">
        <x:v>262560</x:v>
      </x:c>
      <x:c r="J25" s="43" t="n">
        <x:v>64430</x:v>
      </x:c>
      <x:c r="K25" s="43" t="n">
        <x:v>326990</x:v>
      </x:c>
      <x:c r="L25" s="51" t="n">
        <x:v>0.1970396648215542</x:v>
      </x:c>
      <x:c r="M25" s="41" t="str">
        <x:v>https://www.cremenorca.org/documents/documents/12913doc1220230403021613.pdf</x:v>
      </x:c>
      <x:c r="N25" s="39" t="str">
        <x:v>OBSERVADO</x:v>
      </x:c>
      <x:c r="O25" s="38" t="str">
        <x:v>5/5 fracciones</x:v>
      </x:c>
      <x:c r="P25" s="38" t="str">
        <x:v>Papel y vidrio mensuales proceden de tablas de recogida; 'Cont.' incluye deix...</x:v>
      </x:c>
    </x:row>
    <x:row r="26" ht="28" customHeight="1">
      <x:c r="A26" s="37" t="n">
        <x:v>2022</x:v>
      </x:c>
      <x:c r="B26" s="37" t="n">
        <x:v>3</x:v>
      </x:c>
      <x:c r="C26" s="37" t="str">
        <x:v>Març</x:v>
      </x:c>
      <x:c r="D26" s="37" t="str">
        <x:v>Maó</x:v>
      </x:c>
      <x:c r="E26" s="44" t="n">
        <x:v>135340</x:v>
      </x:c>
      <x:c r="F26" s="44" t="n">
        <x:v>53880</x:v>
      </x:c>
      <x:c r="G26" s="44" t="n">
        <x:v>58750</x:v>
      </x:c>
      <x:c r="H26" s="44" t="n">
        <x:v>340</x:v>
      </x:c>
      <x:c r="I26" s="44" t="n">
        <x:v>815960</x:v>
      </x:c>
      <x:c r="J26" s="44" t="n">
        <x:v>248310</x:v>
      </x:c>
      <x:c r="K26" s="44" t="n">
        <x:v>1064270</x:v>
      </x:c>
      <x:c r="L26" s="52" t="n">
        <x:v>0.23331485431328516</x:v>
      </x:c>
      <x:c r="M26" s="42" t="str">
        <x:v>https://www.cremenorca.org/documents/documents/12913doc1220230403021613.pdf</x:v>
      </x:c>
      <x:c r="N26" s="40" t="str">
        <x:v>OBSERVADO</x:v>
      </x:c>
      <x:c r="O26" s="37" t="str">
        <x:v>5/5 fracciones</x:v>
      </x:c>
      <x:c r="P26" s="37" t="str">
        <x:v>Papel y vidrio mensuales proceden de tablas de recogida; 'Cont.' incluye deix...</x:v>
      </x:c>
    </x:row>
    <x:row r="27" ht="28" customHeight="1">
      <x:c r="A27" s="38" t="n">
        <x:v>2022</x:v>
      </x:c>
      <x:c r="B27" s="38" t="n">
        <x:v>3</x:v>
      </x:c>
      <x:c r="C27" s="38" t="str">
        <x:v>Març</x:v>
      </x:c>
      <x:c r="D27" s="38" t="str">
        <x:v>Es Castell</x:v>
      </x:c>
      <x:c r="E27" s="43" t="n">
        <x:v>16570</x:v>
      </x:c>
      <x:c r="F27" s="43" t="n">
        <x:v>16309.999999999998</x:v>
      </x:c>
      <x:c r="G27" s="43" t="n">
        <x:v>15150</x:v>
      </x:c>
      <x:c r="H27" s="43" t="n">
        <x:v>0</x:v>
      </x:c>
      <x:c r="I27" s="43" t="n">
        <x:v>165640</x:v>
      </x:c>
      <x:c r="J27" s="43" t="n">
        <x:v>48030</x:v>
      </x:c>
      <x:c r="K27" s="43" t="n">
        <x:v>213670</x:v>
      </x:c>
      <x:c r="L27" s="51" t="n">
        <x:v>0.22478588477558853</x:v>
      </x:c>
      <x:c r="M27" s="41" t="str">
        <x:v>https://www.cremenorca.org/documents/documents/12913doc1220230403021613.pdf</x:v>
      </x:c>
      <x:c r="N27" s="39" t="str">
        <x:v>OBSERVADO</x:v>
      </x:c>
      <x:c r="O27" s="38" t="str">
        <x:v>5/5 fracciones</x:v>
      </x:c>
      <x:c r="P27" s="38" t="str">
        <x:v>Papel y vidrio mensuales proceden de tablas de recogida; 'Cont.' incluye deix...</x:v>
      </x:c>
    </x:row>
    <x:row r="28" ht="28" customHeight="1">
      <x:c r="A28" s="37" t="n">
        <x:v>2022</x:v>
      </x:c>
      <x:c r="B28" s="37" t="n">
        <x:v>3</x:v>
      </x:c>
      <x:c r="C28" s="37" t="str">
        <x:v>Març</x:v>
      </x:c>
      <x:c r="D28" s="37" t="str">
        <x:v>Sant Lluís</x:v>
      </x:c>
      <x:c r="E28" s="44" t="n">
        <x:v>20870</x:v>
      </x:c>
      <x:c r="F28" s="44" t="n">
        <x:v>16810</x:v>
      </x:c>
      <x:c r="G28" s="44" t="n">
        <x:v>14020</x:v>
      </x:c>
      <x:c r="H28" s="44" t="n">
        <x:v>7360</x:v>
      </x:c>
      <x:c r="I28" s="44" t="n">
        <x:v>170800</x:v>
      </x:c>
      <x:c r="J28" s="44" t="n">
        <x:v>59060</x:v>
      </x:c>
      <x:c r="K28" s="44" t="n">
        <x:v>229860</x:v>
      </x:c>
      <x:c r="L28" s="52" t="n">
        <x:v>0.2569390063516923</x:v>
      </x:c>
      <x:c r="M28" s="42" t="str">
        <x:v>https://www.cremenorca.org/documents/documents/12913doc1220230403021613.pdf</x:v>
      </x:c>
      <x:c r="N28" s="40" t="str">
        <x:v>OBSERVADO</x:v>
      </x:c>
      <x:c r="O28" s="37" t="str">
        <x:v>5/5 fracciones</x:v>
      </x:c>
      <x:c r="P28" s="37" t="str">
        <x:v>Papel y vidrio mensuales proceden de tablas de recogida; 'Cont.' incluye deix...</x:v>
      </x:c>
    </x:row>
    <x:row r="29" ht="28" customHeight="1">
      <x:c r="A29" s="38" t="n">
        <x:v>2022</x:v>
      </x:c>
      <x:c r="B29" s="38" t="n">
        <x:v>4</x:v>
      </x:c>
      <x:c r="C29" s="38" t="str">
        <x:v>Abril</x:v>
      </x:c>
      <x:c r="D29" s="38" t="str">
        <x:v>Ciutadella</x:v>
      </x:c>
      <x:c r="E29" s="43" t="n">
        <x:v>104530</x:v>
      </x:c>
      <x:c r="F29" s="43" t="n">
        <x:v>59300</x:v>
      </x:c>
      <x:c r="G29" s="43" t="n">
        <x:v>55880</x:v>
      </x:c>
      <x:c r="H29" s="43" t="n">
        <x:v>0</x:v>
      </x:c>
      <x:c r="I29" s="43" t="n">
        <x:v>1106460</x:v>
      </x:c>
      <x:c r="J29" s="43" t="n">
        <x:v>219710</x:v>
      </x:c>
      <x:c r="K29" s="43" t="n">
        <x:v>1326170</x:v>
      </x:c>
      <x:c r="L29" s="51" t="n">
        <x:v>0.1656725759140985</x:v>
      </x:c>
      <x:c r="M29" s="41" t="str">
        <x:v>https://www.cremenorca.org/documents/documents/12913doc1220230403021613.pdf</x:v>
      </x:c>
      <x:c r="N29" s="39" t="str">
        <x:v>OBSERVADO</x:v>
      </x:c>
      <x:c r="O29" s="38" t="str">
        <x:v>5/5 fracciones</x:v>
      </x:c>
      <x:c r="P29" s="38" t="str">
        <x:v>Papel y vidrio mensuales proceden de tablas de recogida; 'Cont.' incluye deix...</x:v>
      </x:c>
    </x:row>
    <x:row r="30" ht="28" customHeight="1">
      <x:c r="A30" s="37" t="n">
        <x:v>2022</x:v>
      </x:c>
      <x:c r="B30" s="37" t="n">
        <x:v>4</x:v>
      </x:c>
      <x:c r="C30" s="37" t="str">
        <x:v>Abril</x:v>
      </x:c>
      <x:c r="D30" s="37" t="str">
        <x:v>Ferreries</x:v>
      </x:c>
      <x:c r="E30" s="44" t="n">
        <x:v>16770</x:v>
      </x:c>
      <x:c r="F30" s="44" t="n">
        <x:v>8060.000000000001</x:v>
      </x:c>
      <x:c r="G30" s="44" t="n">
        <x:v>11750</x:v>
      </x:c>
      <x:c r="H30" s="44" t="n">
        <x:v>0</x:v>
      </x:c>
      <x:c r="I30" s="44" t="n">
        <x:v>120260</x:v>
      </x:c>
      <x:c r="J30" s="44" t="n">
        <x:v>36580</x:v>
      </x:c>
      <x:c r="K30" s="44" t="n">
        <x:v>156840</x:v>
      </x:c>
      <x:c r="L30" s="52" t="n">
        <x:v>0.23323131854118848</x:v>
      </x:c>
      <x:c r="M30" s="42" t="str">
        <x:v>https://www.cremenorca.org/documents/documents/12913doc1220230403021613.pdf</x:v>
      </x:c>
      <x:c r="N30" s="40" t="str">
        <x:v>OBSERVADO</x:v>
      </x:c>
      <x:c r="O30" s="37" t="str">
        <x:v>5/5 fracciones</x:v>
      </x:c>
      <x:c r="P30" s="37" t="str">
        <x:v>Papel y vidrio mensuales proceden de tablas de recogida; 'Cont.' incluye deix...</x:v>
      </x:c>
    </x:row>
    <x:row r="31" ht="28" customHeight="1">
      <x:c r="A31" s="38" t="n">
        <x:v>2022</x:v>
      </x:c>
      <x:c r="B31" s="38" t="n">
        <x:v>4</x:v>
      </x:c>
      <x:c r="C31" s="38" t="str">
        <x:v>Abril</x:v>
      </x:c>
      <x:c r="D31" s="38" t="str">
        <x:v>Es Migjorn Gran</x:v>
      </x:c>
      <x:c r="E31" s="43" t="n">
        <x:v>7700</x:v>
      </x:c>
      <x:c r="F31" s="43" t="n">
        <x:v>3970</x:v>
      </x:c>
      <x:c r="G31" s="43" t="n">
        <x:v>3650</x:v>
      </x:c>
      <x:c r="H31" s="43" t="n">
        <x:v>0</x:v>
      </x:c>
      <x:c r="I31" s="43" t="n">
        <x:v>58580</x:v>
      </x:c>
      <x:c r="J31" s="43" t="n">
        <x:v>15320</x:v>
      </x:c>
      <x:c r="K31" s="43" t="n">
        <x:v>73900</x:v>
      </x:c>
      <x:c r="L31" s="51" t="n">
        <x:v>0.20730717185385655</x:v>
      </x:c>
      <x:c r="M31" s="41" t="str">
        <x:v>https://www.cremenorca.org/documents/documents/12913doc1220230403021613.pdf</x:v>
      </x:c>
      <x:c r="N31" s="39" t="str">
        <x:v>OBSERVADO</x:v>
      </x:c>
      <x:c r="O31" s="38" t="str">
        <x:v>5/5 fracciones</x:v>
      </x:c>
      <x:c r="P31" s="38" t="str">
        <x:v>Papel y vidrio mensuales proceden de tablas de recogida; 'Cont.' incluye deix...</x:v>
      </x:c>
    </x:row>
    <x:row r="32" ht="28" customHeight="1">
      <x:c r="A32" s="37" t="n">
        <x:v>2022</x:v>
      </x:c>
      <x:c r="B32" s="37" t="n">
        <x:v>4</x:v>
      </x:c>
      <x:c r="C32" s="37" t="str">
        <x:v>Abril</x:v>
      </x:c>
      <x:c r="D32" s="37" t="str">
        <x:v>Es Mercadal</x:v>
      </x:c>
      <x:c r="E32" s="44" t="n">
        <x:v>30040</x:v>
      </x:c>
      <x:c r="F32" s="44" t="n">
        <x:v>26780</x:v>
      </x:c>
      <x:c r="G32" s="44" t="n">
        <x:v>18400</x:v>
      </x:c>
      <x:c r="H32" s="44" t="n">
        <x:v>0</x:v>
      </x:c>
      <x:c r="I32" s="44" t="n">
        <x:v>267300</x:v>
      </x:c>
      <x:c r="J32" s="44" t="n">
        <x:v>75220</x:v>
      </x:c>
      <x:c r="K32" s="44" t="n">
        <x:v>342520</x:v>
      </x:c>
      <x:c r="L32" s="52" t="n">
        <x:v>0.21960761415391802</x:v>
      </x:c>
      <x:c r="M32" s="42" t="str">
        <x:v>https://www.cremenorca.org/documents/documents/12913doc1220230403021613.pdf</x:v>
      </x:c>
      <x:c r="N32" s="40" t="str">
        <x:v>OBSERVADO</x:v>
      </x:c>
      <x:c r="O32" s="37" t="str">
        <x:v>5/5 fracciones</x:v>
      </x:c>
      <x:c r="P32" s="37" t="str">
        <x:v>Papel y vidrio mensuales proceden de tablas de recogida; 'Cont.' incluye deix...</x:v>
      </x:c>
    </x:row>
    <x:row r="33" ht="28" customHeight="1">
      <x:c r="A33" s="38" t="n">
        <x:v>2022</x:v>
      </x:c>
      <x:c r="B33" s="38" t="n">
        <x:v>4</x:v>
      </x:c>
      <x:c r="C33" s="38" t="str">
        <x:v>Abril</x:v>
      </x:c>
      <x:c r="D33" s="38" t="str">
        <x:v>Alaior</x:v>
      </x:c>
      <x:c r="E33" s="43" t="n">
        <x:v>40640</x:v>
      </x:c>
      <x:c r="F33" s="43" t="n">
        <x:v>15920</x:v>
      </x:c>
      <x:c r="G33" s="43" t="n">
        <x:v>17840</x:v>
      </x:c>
      <x:c r="H33" s="43" t="n">
        <x:v>0</x:v>
      </x:c>
      <x:c r="I33" s="43" t="n">
        <x:v>296680</x:v>
      </x:c>
      <x:c r="J33" s="43" t="n">
        <x:v>74400</x:v>
      </x:c>
      <x:c r="K33" s="43" t="n">
        <x:v>371080</x:v>
      </x:c>
      <x:c r="L33" s="51" t="n">
        <x:v>0.20049584995149294</x:v>
      </x:c>
      <x:c r="M33" s="41" t="str">
        <x:v>https://www.cremenorca.org/documents/documents/12913doc1220230403021613.pdf</x:v>
      </x:c>
      <x:c r="N33" s="39" t="str">
        <x:v>OBSERVADO</x:v>
      </x:c>
      <x:c r="O33" s="38" t="str">
        <x:v>5/5 fracciones</x:v>
      </x:c>
      <x:c r="P33" s="38" t="str">
        <x:v>Papel y vidrio mensuales proceden de tablas de recogida; 'Cont.' incluye deix...</x:v>
      </x:c>
    </x:row>
    <x:row r="34" ht="28" customHeight="1">
      <x:c r="A34" s="37" t="n">
        <x:v>2022</x:v>
      </x:c>
      <x:c r="B34" s="37" t="n">
        <x:v>4</x:v>
      </x:c>
      <x:c r="C34" s="37" t="str">
        <x:v>Abril</x:v>
      </x:c>
      <x:c r="D34" s="37" t="str">
        <x:v>Maó</x:v>
      </x:c>
      <x:c r="E34" s="44" t="n">
        <x:v>133550</x:v>
      </x:c>
      <x:c r="F34" s="44" t="n">
        <x:v>50230</x:v>
      </x:c>
      <x:c r="G34" s="44" t="n">
        <x:v>61090</x:v>
      </x:c>
      <x:c r="H34" s="44" t="n">
        <x:v>380</x:v>
      </x:c>
      <x:c r="I34" s="44" t="n">
        <x:v>861280</x:v>
      </x:c>
      <x:c r="J34" s="44" t="n">
        <x:v>245250</x:v>
      </x:c>
      <x:c r="K34" s="44" t="n">
        <x:v>1106530</x:v>
      </x:c>
      <x:c r="L34" s="52" t="n">
        <x:v>0.2216388168418389</x:v>
      </x:c>
      <x:c r="M34" s="42" t="str">
        <x:v>https://www.cremenorca.org/documents/documents/12913doc1220230403021613.pdf</x:v>
      </x:c>
      <x:c r="N34" s="40" t="str">
        <x:v>OBSERVADO</x:v>
      </x:c>
      <x:c r="O34" s="37" t="str">
        <x:v>5/5 fracciones</x:v>
      </x:c>
      <x:c r="P34" s="37" t="str">
        <x:v>Papel y vidrio mensuales proceden de tablas de recogida; 'Cont.' incluye deix...</x:v>
      </x:c>
    </x:row>
    <x:row r="35" ht="28" customHeight="1">
      <x:c r="A35" s="38" t="n">
        <x:v>2022</x:v>
      </x:c>
      <x:c r="B35" s="38" t="n">
        <x:v>4</x:v>
      </x:c>
      <x:c r="C35" s="38" t="str">
        <x:v>Abril</x:v>
      </x:c>
      <x:c r="D35" s="38" t="str">
        <x:v>Es Castell</x:v>
      </x:c>
      <x:c r="E35" s="43" t="n">
        <x:v>16450</x:v>
      </x:c>
      <x:c r="F35" s="43" t="n">
        <x:v>21240</x:v>
      </x:c>
      <x:c r="G35" s="43" t="n">
        <x:v>13980</x:v>
      </x:c>
      <x:c r="H35" s="43" t="n">
        <x:v>0</x:v>
      </x:c>
      <x:c r="I35" s="43" t="n">
        <x:v>182100</x:v>
      </x:c>
      <x:c r="J35" s="43" t="n">
        <x:v>51670</x:v>
      </x:c>
      <x:c r="K35" s="43" t="n">
        <x:v>233770</x:v>
      </x:c>
      <x:c r="L35" s="51" t="n">
        <x:v>0.22102921675150788</x:v>
      </x:c>
      <x:c r="M35" s="41" t="str">
        <x:v>https://www.cremenorca.org/documents/documents/12913doc1220230403021613.pdf</x:v>
      </x:c>
      <x:c r="N35" s="39" t="str">
        <x:v>OBSERVADO</x:v>
      </x:c>
      <x:c r="O35" s="38" t="str">
        <x:v>5/5 fracciones</x:v>
      </x:c>
      <x:c r="P35" s="38" t="str">
        <x:v>Papel y vidrio mensuales proceden de tablas de recogida; 'Cont.' incluye deix...</x:v>
      </x:c>
    </x:row>
    <x:row r="36" ht="28" customHeight="1">
      <x:c r="A36" s="37" t="n">
        <x:v>2022</x:v>
      </x:c>
      <x:c r="B36" s="37" t="n">
        <x:v>4</x:v>
      </x:c>
      <x:c r="C36" s="37" t="str">
        <x:v>Abril</x:v>
      </x:c>
      <x:c r="D36" s="37" t="str">
        <x:v>Sant Lluís</x:v>
      </x:c>
      <x:c r="E36" s="44" t="n">
        <x:v>29220</x:v>
      </x:c>
      <x:c r="F36" s="44" t="n">
        <x:v>26790</x:v>
      </x:c>
      <x:c r="G36" s="44" t="n">
        <x:v>19640</x:v>
      </x:c>
      <x:c r="H36" s="44" t="n">
        <x:v>10300</x:v>
      </x:c>
      <x:c r="I36" s="44" t="n">
        <x:v>230480</x:v>
      </x:c>
      <x:c r="J36" s="44" t="n">
        <x:v>85950</x:v>
      </x:c>
      <x:c r="K36" s="44" t="n">
        <x:v>316430</x:v>
      </x:c>
      <x:c r="L36" s="52" t="n">
        <x:v>0.27162405587333693</x:v>
      </x:c>
      <x:c r="M36" s="42" t="str">
        <x:v>https://www.cremenorca.org/documents/documents/12913doc1220230403021613.pdf</x:v>
      </x:c>
      <x:c r="N36" s="40" t="str">
        <x:v>OBSERVADO</x:v>
      </x:c>
      <x:c r="O36" s="37" t="str">
        <x:v>5/5 fracciones</x:v>
      </x:c>
      <x:c r="P36" s="37" t="str">
        <x:v>Papel y vidrio mensuales proceden de tablas de recogida; 'Cont.' incluye deix...</x:v>
      </x:c>
    </x:row>
    <x:row r="37" ht="28" customHeight="1">
      <x:c r="A37" s="38" t="n">
        <x:v>2022</x:v>
      </x:c>
      <x:c r="B37" s="38" t="n">
        <x:v>5</x:v>
      </x:c>
      <x:c r="C37" s="38" t="str">
        <x:v>Maig</x:v>
      </x:c>
      <x:c r="D37" s="38" t="str">
        <x:v>Ciutadella</x:v>
      </x:c>
      <x:c r="E37" s="43" t="n">
        <x:v>142040</x:v>
      </x:c>
      <x:c r="F37" s="43" t="n">
        <x:v>85210</x:v>
      </x:c>
      <x:c r="G37" s="43" t="n">
        <x:v>76190</x:v>
      </x:c>
      <x:c r="H37" s="43" t="n">
        <x:v>0</x:v>
      </x:c>
      <x:c r="I37" s="43" t="n">
        <x:v>1509340</x:v>
      </x:c>
      <x:c r="J37" s="43" t="n">
        <x:v>303440</x:v>
      </x:c>
      <x:c r="K37" s="43" t="n">
        <x:v>1812780</x:v>
      </x:c>
      <x:c r="L37" s="51" t="n">
        <x:v>0.16738931365085669</x:v>
      </x:c>
      <x:c r="M37" s="41" t="str">
        <x:v>https://www.cremenorca.org/documents/documents/12913doc1220230403021613.pdf</x:v>
      </x:c>
      <x:c r="N37" s="39" t="str">
        <x:v>OBSERVADO</x:v>
      </x:c>
      <x:c r="O37" s="38" t="str">
        <x:v>5/5 fracciones</x:v>
      </x:c>
      <x:c r="P37" s="38" t="str">
        <x:v>Papel y vidrio mensuales proceden de tablas de recogida; 'Cont.' incluye deix...</x:v>
      </x:c>
    </x:row>
    <x:row r="38" ht="28" customHeight="1">
      <x:c r="A38" s="37" t="n">
        <x:v>2022</x:v>
      </x:c>
      <x:c r="B38" s="37" t="n">
        <x:v>5</x:v>
      </x:c>
      <x:c r="C38" s="37" t="str">
        <x:v>Maig</x:v>
      </x:c>
      <x:c r="D38" s="37" t="str">
        <x:v>Ferreries</x:v>
      </x:c>
      <x:c r="E38" s="44" t="n">
        <x:v>18310</x:v>
      </x:c>
      <x:c r="F38" s="44" t="n">
        <x:v>11710</x:v>
      </x:c>
      <x:c r="G38" s="44" t="n">
        <x:v>12840</x:v>
      </x:c>
      <x:c r="H38" s="44" t="n">
        <x:v>0</x:v>
      </x:c>
      <x:c r="I38" s="44" t="n">
        <x:v>155920</x:v>
      </x:c>
      <x:c r="J38" s="44" t="n">
        <x:v>42860</x:v>
      </x:c>
      <x:c r="K38" s="44" t="n">
        <x:v>198780</x:v>
      </x:c>
      <x:c r="L38" s="52" t="n">
        <x:v>0.21561525304356574</x:v>
      </x:c>
      <x:c r="M38" s="42" t="str">
        <x:v>https://www.cremenorca.org/documents/documents/12913doc1220230403021613.pdf</x:v>
      </x:c>
      <x:c r="N38" s="40" t="str">
        <x:v>OBSERVADO</x:v>
      </x:c>
      <x:c r="O38" s="37" t="str">
        <x:v>5/5 fracciones</x:v>
      </x:c>
      <x:c r="P38" s="37" t="str">
        <x:v>Papel y vidrio mensuales proceden de tablas de recogida; 'Cont.' incluye deix...</x:v>
      </x:c>
    </x:row>
    <x:row r="39" ht="28" customHeight="1">
      <x:c r="A39" s="38" t="n">
        <x:v>2022</x:v>
      </x:c>
      <x:c r="B39" s="38" t="n">
        <x:v>5</x:v>
      </x:c>
      <x:c r="C39" s="38" t="str">
        <x:v>Maig</x:v>
      </x:c>
      <x:c r="D39" s="38" t="str">
        <x:v>Es Migjorn Gran</x:v>
      </x:c>
      <x:c r="E39" s="43" t="n">
        <x:v>12540</x:v>
      </x:c>
      <x:c r="F39" s="43" t="n">
        <x:v>10030</x:v>
      </x:c>
      <x:c r="G39" s="43" t="n">
        <x:v>8050.000000000001</x:v>
      </x:c>
      <x:c r="H39" s="43" t="n">
        <x:v>0</x:v>
      </x:c>
      <x:c r="I39" s="43" t="n">
        <x:v>94260</x:v>
      </x:c>
      <x:c r="J39" s="43" t="n">
        <x:v>30620</x:v>
      </x:c>
      <x:c r="K39" s="43" t="n">
        <x:v>124880</x:v>
      </x:c>
      <x:c r="L39" s="51" t="n">
        <x:v>0.24519538757206918</x:v>
      </x:c>
      <x:c r="M39" s="41" t="str">
        <x:v>https://www.cremenorca.org/documents/documents/12913doc1220230403021613.pdf</x:v>
      </x:c>
      <x:c r="N39" s="39" t="str">
        <x:v>OBSERVADO</x:v>
      </x:c>
      <x:c r="O39" s="38" t="str">
        <x:v>5/5 fracciones</x:v>
      </x:c>
      <x:c r="P39" s="38" t="str">
        <x:v>Papel y vidrio mensuales proceden de tablas de recogida; 'Cont.' incluye deix...</x:v>
      </x:c>
    </x:row>
    <x:row r="40" ht="28" customHeight="1">
      <x:c r="A40" s="37" t="n">
        <x:v>2022</x:v>
      </x:c>
      <x:c r="B40" s="37" t="n">
        <x:v>5</x:v>
      </x:c>
      <x:c r="C40" s="37" t="str">
        <x:v>Maig</x:v>
      </x:c>
      <x:c r="D40" s="37" t="str">
        <x:v>Es Mercadal</x:v>
      </x:c>
      <x:c r="E40" s="44" t="n">
        <x:v>36340</x:v>
      </x:c>
      <x:c r="F40" s="44" t="n">
        <x:v>29900</x:v>
      </x:c>
      <x:c r="G40" s="44" t="n">
        <x:v>18660</x:v>
      </x:c>
      <x:c r="H40" s="44" t="n">
        <x:v>0</x:v>
      </x:c>
      <x:c r="I40" s="44" t="n">
        <x:v>355700</x:v>
      </x:c>
      <x:c r="J40" s="44" t="n">
        <x:v>84900</x:v>
      </x:c>
      <x:c r="K40" s="44" t="n">
        <x:v>440600</x:v>
      </x:c>
      <x:c r="L40" s="52" t="n">
        <x:v>0.19269178393100317</x:v>
      </x:c>
      <x:c r="M40" s="42" t="str">
        <x:v>https://www.cremenorca.org/documents/documents/12913doc1220230403021613.pdf</x:v>
      </x:c>
      <x:c r="N40" s="40" t="str">
        <x:v>OBSERVADO</x:v>
      </x:c>
      <x:c r="O40" s="37" t="str">
        <x:v>5/5 fracciones</x:v>
      </x:c>
      <x:c r="P40" s="37" t="str">
        <x:v>Papel y vidrio mensuales proceden de tablas de recogida; 'Cont.' incluye deix...</x:v>
      </x:c>
    </x:row>
    <x:row r="41" ht="28" customHeight="1">
      <x:c r="A41" s="38" t="n">
        <x:v>2022</x:v>
      </x:c>
      <x:c r="B41" s="38" t="n">
        <x:v>5</x:v>
      </x:c>
      <x:c r="C41" s="38" t="str">
        <x:v>Maig</x:v>
      </x:c>
      <x:c r="D41" s="38" t="str">
        <x:v>Alaior</x:v>
      </x:c>
      <x:c r="E41" s="43" t="n">
        <x:v>56800</x:v>
      </x:c>
      <x:c r="F41" s="43" t="n">
        <x:v>32790</x:v>
      </x:c>
      <x:c r="G41" s="43" t="n">
        <x:v>24670</x:v>
      </x:c>
      <x:c r="H41" s="43" t="n">
        <x:v>0</x:v>
      </x:c>
      <x:c r="I41" s="43" t="n">
        <x:v>432160</x:v>
      </x:c>
      <x:c r="J41" s="43" t="n">
        <x:v>114260</x:v>
      </x:c>
      <x:c r="K41" s="43" t="n">
        <x:v>546420</x:v>
      </x:c>
      <x:c r="L41" s="51" t="n">
        <x:v>0.20910654807657114</x:v>
      </x:c>
      <x:c r="M41" s="41" t="str">
        <x:v>https://www.cremenorca.org/documents/documents/12913doc1220230403021613.pdf</x:v>
      </x:c>
      <x:c r="N41" s="39" t="str">
        <x:v>OBSERVADO</x:v>
      </x:c>
      <x:c r="O41" s="38" t="str">
        <x:v>5/5 fracciones</x:v>
      </x:c>
      <x:c r="P41" s="38" t="str">
        <x:v>Papel y vidrio mensuales proceden de tablas de recogida; 'Cont.' incluye deix...</x:v>
      </x:c>
    </x:row>
    <x:row r="42" ht="28" customHeight="1">
      <x:c r="A42" s="37" t="n">
        <x:v>2022</x:v>
      </x:c>
      <x:c r="B42" s="37" t="n">
        <x:v>5</x:v>
      </x:c>
      <x:c r="C42" s="37" t="str">
        <x:v>Maig</x:v>
      </x:c>
      <x:c r="D42" s="37" t="str">
        <x:v>Maó</x:v>
      </x:c>
      <x:c r="E42" s="44" t="n">
        <x:v>140100</x:v>
      </x:c>
      <x:c r="F42" s="44" t="n">
        <x:v>52010</x:v>
      </x:c>
      <x:c r="G42" s="44" t="n">
        <x:v>61640</x:v>
      </x:c>
      <x:c r="H42" s="44" t="n">
        <x:v>320</x:v>
      </x:c>
      <x:c r="I42" s="44" t="n">
        <x:v>993020</x:v>
      </x:c>
      <x:c r="J42" s="44" t="n">
        <x:v>254070</x:v>
      </x:c>
      <x:c r="K42" s="44" t="n">
        <x:v>1247090</x:v>
      </x:c>
      <x:c r="L42" s="52" t="n">
        <x:v>0.20373028410138802</x:v>
      </x:c>
      <x:c r="M42" s="42" t="str">
        <x:v>https://www.cremenorca.org/documents/documents/12913doc1220230403021613.pdf</x:v>
      </x:c>
      <x:c r="N42" s="40" t="str">
        <x:v>OBSERVADO</x:v>
      </x:c>
      <x:c r="O42" s="37" t="str">
        <x:v>5/5 fracciones</x:v>
      </x:c>
      <x:c r="P42" s="37" t="str">
        <x:v>Papel y vidrio mensuales proceden de tablas de recogida; 'Cont.' incluye deix...</x:v>
      </x:c>
    </x:row>
    <x:row r="43" ht="28" customHeight="1">
      <x:c r="A43" s="38" t="n">
        <x:v>2022</x:v>
      </x:c>
      <x:c r="B43" s="38" t="n">
        <x:v>5</x:v>
      </x:c>
      <x:c r="C43" s="38" t="str">
        <x:v>Maig</x:v>
      </x:c>
      <x:c r="D43" s="38" t="str">
        <x:v>Es Castell</x:v>
      </x:c>
      <x:c r="E43" s="43" t="n">
        <x:v>16840</x:v>
      </x:c>
      <x:c r="F43" s="43" t="n">
        <x:v>34890</x:v>
      </x:c>
      <x:c r="G43" s="43" t="n">
        <x:v>15060</x:v>
      </x:c>
      <x:c r="H43" s="43" t="n">
        <x:v>0</x:v>
      </x:c>
      <x:c r="I43" s="43" t="n">
        <x:v>211880</x:v>
      </x:c>
      <x:c r="J43" s="43" t="n">
        <x:v>66790</x:v>
      </x:c>
      <x:c r="K43" s="43" t="n">
        <x:v>278670</x:v>
      </x:c>
      <x:c r="L43" s="51" t="n">
        <x:v>0.2396741665769548</x:v>
      </x:c>
      <x:c r="M43" s="41" t="str">
        <x:v>https://www.cremenorca.org/documents/documents/12913doc1220230403021613.pdf</x:v>
      </x:c>
      <x:c r="N43" s="39" t="str">
        <x:v>OBSERVADO</x:v>
      </x:c>
      <x:c r="O43" s="38" t="str">
        <x:v>5/5 fracciones</x:v>
      </x:c>
      <x:c r="P43" s="38" t="str">
        <x:v>Papel y vidrio mensuales proceden de tablas de recogida; 'Cont.' incluye deix...</x:v>
      </x:c>
    </x:row>
    <x:row r="44" ht="28" customHeight="1">
      <x:c r="A44" s="37" t="n">
        <x:v>2022</x:v>
      </x:c>
      <x:c r="B44" s="37" t="n">
        <x:v>5</x:v>
      </x:c>
      <x:c r="C44" s="37" t="str">
        <x:v>Maig</x:v>
      </x:c>
      <x:c r="D44" s="37" t="str">
        <x:v>Sant Lluís</x:v>
      </x:c>
      <x:c r="E44" s="44" t="n">
        <x:v>35750</x:v>
      </x:c>
      <x:c r="F44" s="44" t="n">
        <x:v>35790</x:v>
      </x:c>
      <x:c r="G44" s="44" t="n">
        <x:v>27000</x:v>
      </x:c>
      <x:c r="H44" s="44" t="n">
        <x:v>7740</x:v>
      </x:c>
      <x:c r="I44" s="44" t="n">
        <x:v>389760</x:v>
      </x:c>
      <x:c r="J44" s="44" t="n">
        <x:v>106280</x:v>
      </x:c>
      <x:c r="K44" s="44" t="n">
        <x:v>496040</x:v>
      </x:c>
      <x:c r="L44" s="52" t="n">
        <x:v>0.2142569147649383</x:v>
      </x:c>
      <x:c r="M44" s="42" t="str">
        <x:v>https://www.cremenorca.org/documents/documents/12913doc1220230403021613.pdf</x:v>
      </x:c>
      <x:c r="N44" s="40" t="str">
        <x:v>OBSERVADO</x:v>
      </x:c>
      <x:c r="O44" s="37" t="str">
        <x:v>5/5 fracciones</x:v>
      </x:c>
      <x:c r="P44" s="37" t="str">
        <x:v>Papel y vidrio mensuales proceden de tablas de recogida; 'Cont.' incluye deix...</x:v>
      </x:c>
    </x:row>
    <x:row r="45" ht="28" customHeight="1">
      <x:c r="A45" s="38" t="n">
        <x:v>2022</x:v>
      </x:c>
      <x:c r="B45" s="38" t="n">
        <x:v>6</x:v>
      </x:c>
      <x:c r="C45" s="38" t="str">
        <x:v>Juny</x:v>
      </x:c>
      <x:c r="D45" s="38" t="str">
        <x:v>Ciutadella</x:v>
      </x:c>
      <x:c r="E45" s="43" t="n">
        <x:v>171100</x:v>
      </x:c>
      <x:c r="F45" s="43" t="n">
        <x:v>144520</x:v>
      </x:c>
      <x:c r="G45" s="43" t="n">
        <x:v>94560</x:v>
      </x:c>
      <x:c r="H45" s="43" t="n">
        <x:v>0</x:v>
      </x:c>
      <x:c r="I45" s="43" t="n">
        <x:v>1875940</x:v>
      </x:c>
      <x:c r="J45" s="43" t="n">
        <x:v>410180</x:v>
      </x:c>
      <x:c r="K45" s="43" t="n">
        <x:v>2286120</x:v>
      </x:c>
      <x:c r="L45" s="51" t="n">
        <x:v>0.17942190261228633</x:v>
      </x:c>
      <x:c r="M45" s="41" t="str">
        <x:v>https://www.cremenorca.org/documents/documents/12913doc1220230403021613.pdf</x:v>
      </x:c>
      <x:c r="N45" s="39" t="str">
        <x:v>OBSERVADO</x:v>
      </x:c>
      <x:c r="O45" s="38" t="str">
        <x:v>5/5 fracciones</x:v>
      </x:c>
      <x:c r="P45" s="38" t="str">
        <x:v>Papel y vidrio mensuales proceden de tablas de recogida; 'Cont.' incluye deix...</x:v>
      </x:c>
    </x:row>
    <x:row r="46" ht="28" customHeight="1">
      <x:c r="A46" s="37" t="n">
        <x:v>2022</x:v>
      </x:c>
      <x:c r="B46" s="37" t="n">
        <x:v>6</x:v>
      </x:c>
      <x:c r="C46" s="37" t="str">
        <x:v>Juny</x:v>
      </x:c>
      <x:c r="D46" s="37" t="str">
        <x:v>Ferreries</x:v>
      </x:c>
      <x:c r="E46" s="44" t="n">
        <x:v>20140</x:v>
      </x:c>
      <x:c r="F46" s="44" t="n">
        <x:v>13260</x:v>
      </x:c>
      <x:c r="G46" s="44" t="n">
        <x:v>14510</x:v>
      </x:c>
      <x:c r="H46" s="44" t="n">
        <x:v>0</x:v>
      </x:c>
      <x:c r="I46" s="44" t="n">
        <x:v>169460</x:v>
      </x:c>
      <x:c r="J46" s="44" t="n">
        <x:v>47910</x:v>
      </x:c>
      <x:c r="K46" s="44" t="n">
        <x:v>217370</x:v>
      </x:c>
      <x:c r="L46" s="52" t="n">
        <x:v>0.22040759994479459</x:v>
      </x:c>
      <x:c r="M46" s="42" t="str">
        <x:v>https://www.cremenorca.org/documents/documents/12913doc1220230403021613.pdf</x:v>
      </x:c>
      <x:c r="N46" s="40" t="str">
        <x:v>OBSERVADO</x:v>
      </x:c>
      <x:c r="O46" s="37" t="str">
        <x:v>5/5 fracciones</x:v>
      </x:c>
      <x:c r="P46" s="37" t="str">
        <x:v>Papel y vidrio mensuales proceden de tablas de recogida; 'Cont.' incluye deix...</x:v>
      </x:c>
    </x:row>
    <x:row r="47" ht="28" customHeight="1">
      <x:c r="A47" s="38" t="n">
        <x:v>2022</x:v>
      </x:c>
      <x:c r="B47" s="38" t="n">
        <x:v>6</x:v>
      </x:c>
      <x:c r="C47" s="38" t="str">
        <x:v>Juny</x:v>
      </x:c>
      <x:c r="D47" s="38" t="str">
        <x:v>Es Migjorn Gran</x:v>
      </x:c>
      <x:c r="E47" s="43" t="n">
        <x:v>11060</x:v>
      </x:c>
      <x:c r="F47" s="43" t="n">
        <x:v>12800</x:v>
      </x:c>
      <x:c r="G47" s="43" t="n">
        <x:v>9620</x:v>
      </x:c>
      <x:c r="H47" s="43" t="n">
        <x:v>0</x:v>
      </x:c>
      <x:c r="I47" s="43" t="n">
        <x:v>124400</x:v>
      </x:c>
      <x:c r="J47" s="43" t="n">
        <x:v>33480</x:v>
      </x:c>
      <x:c r="K47" s="43" t="n">
        <x:v>157880</x:v>
      </x:c>
      <x:c r="L47" s="51" t="n">
        <x:v>0.21205979224727642</x:v>
      </x:c>
      <x:c r="M47" s="41" t="str">
        <x:v>https://www.cremenorca.org/documents/documents/12913doc1220230403021613.pdf</x:v>
      </x:c>
      <x:c r="N47" s="39" t="str">
        <x:v>OBSERVADO</x:v>
      </x:c>
      <x:c r="O47" s="38" t="str">
        <x:v>5/5 fracciones</x:v>
      </x:c>
      <x:c r="P47" s="38" t="str">
        <x:v>Papel y vidrio mensuales proceden de tablas de recogida; 'Cont.' incluye deix...</x:v>
      </x:c>
    </x:row>
    <x:row r="48" ht="28" customHeight="1">
      <x:c r="A48" s="37" t="n">
        <x:v>2022</x:v>
      </x:c>
      <x:c r="B48" s="37" t="n">
        <x:v>6</x:v>
      </x:c>
      <x:c r="C48" s="37" t="str">
        <x:v>Juny</x:v>
      </x:c>
      <x:c r="D48" s="37" t="str">
        <x:v>Es Mercadal</x:v>
      </x:c>
      <x:c r="E48" s="44" t="n">
        <x:v>55440</x:v>
      </x:c>
      <x:c r="F48" s="44" t="n">
        <x:v>50740</x:v>
      </x:c>
      <x:c r="G48" s="44" t="n">
        <x:v>26270</x:v>
      </x:c>
      <x:c r="H48" s="44" t="n">
        <x:v>7000</x:v>
      </x:c>
      <x:c r="I48" s="44" t="n">
        <x:v>469820</x:v>
      </x:c>
      <x:c r="J48" s="44" t="n">
        <x:v>139450</x:v>
      </x:c>
      <x:c r="K48" s="44" t="n">
        <x:v>609270</x:v>
      </x:c>
      <x:c r="L48" s="52" t="n">
        <x:v>0.2288804635055066</x:v>
      </x:c>
      <x:c r="M48" s="42" t="str">
        <x:v>https://www.cremenorca.org/documents/documents/12913doc1220230403021613.pdf</x:v>
      </x:c>
      <x:c r="N48" s="40" t="str">
        <x:v>OBSERVADO</x:v>
      </x:c>
      <x:c r="O48" s="37" t="str">
        <x:v>5/5 fracciones</x:v>
      </x:c>
      <x:c r="P48" s="37" t="str">
        <x:v>Papel y vidrio mensuales proceden de tablas de recogida; 'Cont.' incluye deix...</x:v>
      </x:c>
    </x:row>
    <x:row r="49" ht="28" customHeight="1">
      <x:c r="A49" s="38" t="n">
        <x:v>2022</x:v>
      </x:c>
      <x:c r="B49" s="38" t="n">
        <x:v>6</x:v>
      </x:c>
      <x:c r="C49" s="38" t="str">
        <x:v>Juny</x:v>
      </x:c>
      <x:c r="D49" s="38" t="str">
        <x:v>Alaior</x:v>
      </x:c>
      <x:c r="E49" s="43" t="n">
        <x:v>57600</x:v>
      </x:c>
      <x:c r="F49" s="43" t="n">
        <x:v>41020</x:v>
      </x:c>
      <x:c r="G49" s="43" t="n">
        <x:v>19410</x:v>
      </x:c>
      <x:c r="H49" s="43" t="n">
        <x:v>0</x:v>
      </x:c>
      <x:c r="I49" s="43" t="n">
        <x:v>520799.99999999994</x:v>
      </x:c>
      <x:c r="J49" s="43" t="n">
        <x:v>118030</x:v>
      </x:c>
      <x:c r="K49" s="43" t="n">
        <x:v>638830</x:v>
      </x:c>
      <x:c r="L49" s="51" t="n">
        <x:v>0.184759638714525</x:v>
      </x:c>
      <x:c r="M49" s="41" t="str">
        <x:v>https://www.cremenorca.org/documents/documents/12913doc1220230403021613.pdf</x:v>
      </x:c>
      <x:c r="N49" s="39" t="str">
        <x:v>OBSERVADO</x:v>
      </x:c>
      <x:c r="O49" s="38" t="str">
        <x:v>5/5 fracciones</x:v>
      </x:c>
      <x:c r="P49" s="38" t="str">
        <x:v>Papel y vidrio mensuales proceden de tablas de recogida; 'Cont.' incluye deix...</x:v>
      </x:c>
    </x:row>
    <x:row r="50" ht="28" customHeight="1">
      <x:c r="A50" s="37" t="n">
        <x:v>2022</x:v>
      </x:c>
      <x:c r="B50" s="37" t="n">
        <x:v>6</x:v>
      </x:c>
      <x:c r="C50" s="37" t="str">
        <x:v>Juny</x:v>
      </x:c>
      <x:c r="D50" s="37" t="str">
        <x:v>Maó</x:v>
      </x:c>
      <x:c r="E50" s="44" t="n">
        <x:v>148190</x:v>
      </x:c>
      <x:c r="F50" s="44" t="n">
        <x:v>107510</x:v>
      </x:c>
      <x:c r="G50" s="44" t="n">
        <x:v>74120</x:v>
      </x:c>
      <x:c r="H50" s="44" t="n">
        <x:v>340</x:v>
      </x:c>
      <x:c r="I50" s="44" t="n">
        <x:v>1055400</x:v>
      </x:c>
      <x:c r="J50" s="44" t="n">
        <x:v>330160</x:v>
      </x:c>
      <x:c r="K50" s="44" t="n">
        <x:v>1385560</x:v>
      </x:c>
      <x:c r="L50" s="52" t="n">
        <x:v>0.23828632466295216</x:v>
      </x:c>
      <x:c r="M50" s="42" t="str">
        <x:v>https://www.cremenorca.org/documents/documents/12913doc1220230403021613.pdf</x:v>
      </x:c>
      <x:c r="N50" s="40" t="str">
        <x:v>OBSERVADO</x:v>
      </x:c>
      <x:c r="O50" s="37" t="str">
        <x:v>5/5 fracciones</x:v>
      </x:c>
      <x:c r="P50" s="37" t="str">
        <x:v>Papel y vidrio mensuales proceden de tablas de recogida; 'Cont.' incluye deix...</x:v>
      </x:c>
    </x:row>
    <x:row r="51" ht="28" customHeight="1">
      <x:c r="A51" s="38" t="n">
        <x:v>2022</x:v>
      </x:c>
      <x:c r="B51" s="38" t="n">
        <x:v>6</x:v>
      </x:c>
      <x:c r="C51" s="38" t="str">
        <x:v>Juny</x:v>
      </x:c>
      <x:c r="D51" s="38" t="str">
        <x:v>Es Castell</x:v>
      </x:c>
      <x:c r="E51" s="43" t="n">
        <x:v>19470</x:v>
      </x:c>
      <x:c r="F51" s="43" t="n">
        <x:v>23250</x:v>
      </x:c>
      <x:c r="G51" s="43" t="n">
        <x:v>17990</x:v>
      </x:c>
      <x:c r="H51" s="43" t="n">
        <x:v>0</x:v>
      </x:c>
      <x:c r="I51" s="43" t="n">
        <x:v>221060</x:v>
      </x:c>
      <x:c r="J51" s="43" t="n">
        <x:v>60710</x:v>
      </x:c>
      <x:c r="K51" s="43" t="n">
        <x:v>281770</x:v>
      </x:c>
      <x:c r="L51" s="51" t="n">
        <x:v>0.21545941725520815</x:v>
      </x:c>
      <x:c r="M51" s="41" t="str">
        <x:v>https://www.cremenorca.org/documents/documents/12913doc1220230403021613.pdf</x:v>
      </x:c>
      <x:c r="N51" s="39" t="str">
        <x:v>OBSERVADO</x:v>
      </x:c>
      <x:c r="O51" s="38" t="str">
        <x:v>5/5 fracciones</x:v>
      </x:c>
      <x:c r="P51" s="38" t="str">
        <x:v>Papel y vidrio mensuales proceden de tablas de recogida; 'Cont.' incluye deix...</x:v>
      </x:c>
    </x:row>
    <x:row r="52" ht="28" customHeight="1">
      <x:c r="A52" s="37" t="n">
        <x:v>2022</x:v>
      </x:c>
      <x:c r="B52" s="37" t="n">
        <x:v>6</x:v>
      </x:c>
      <x:c r="C52" s="37" t="str">
        <x:v>Juny</x:v>
      </x:c>
      <x:c r="D52" s="37" t="str">
        <x:v>Sant Lluís</x:v>
      </x:c>
      <x:c r="E52" s="44" t="n">
        <x:v>64300</x:v>
      </x:c>
      <x:c r="F52" s="44" t="n">
        <x:v>55600</x:v>
      </x:c>
      <x:c r="G52" s="44" t="n">
        <x:v>28470</x:v>
      </x:c>
      <x:c r="H52" s="44" t="n">
        <x:v>9120</x:v>
      </x:c>
      <x:c r="I52" s="44" t="n">
        <x:v>470620</x:v>
      </x:c>
      <x:c r="J52" s="44" t="n">
        <x:v>157490</x:v>
      </x:c>
      <x:c r="K52" s="44" t="n">
        <x:v>628110</x:v>
      </x:c>
      <x:c r="L52" s="52" t="n">
        <x:v>0.2507363359921033</x:v>
      </x:c>
      <x:c r="M52" s="42" t="str">
        <x:v>https://www.cremenorca.org/documents/documents/12913doc1220230403021613.pdf</x:v>
      </x:c>
      <x:c r="N52" s="40" t="str">
        <x:v>OBSERVADO</x:v>
      </x:c>
      <x:c r="O52" s="37" t="str">
        <x:v>5/5 fracciones</x:v>
      </x:c>
      <x:c r="P52" s="37" t="str">
        <x:v>Papel y vidrio mensuales proceden de tablas de recogida; 'Cont.' incluye deix...</x:v>
      </x:c>
    </x:row>
    <x:row r="53" ht="28" customHeight="1">
      <x:c r="A53" s="38" t="n">
        <x:v>2022</x:v>
      </x:c>
      <x:c r="B53" s="38" t="n">
        <x:v>7</x:v>
      </x:c>
      <x:c r="C53" s="38" t="str">
        <x:v>Juliol</x:v>
      </x:c>
      <x:c r="D53" s="38" t="str">
        <x:v>Ciutadella</x:v>
      </x:c>
      <x:c r="E53" s="43" t="n">
        <x:v>185410</x:v>
      </x:c>
      <x:c r="F53" s="43" t="n">
        <x:v>151860</x:v>
      </x:c>
      <x:c r="G53" s="43" t="n">
        <x:v>99580</x:v>
      </x:c>
      <x:c r="H53" s="43" t="n">
        <x:v>0</x:v>
      </x:c>
      <x:c r="I53" s="43" t="n">
        <x:v>2135620</x:v>
      </x:c>
      <x:c r="J53" s="43" t="n">
        <x:v>436850</x:v>
      </x:c>
      <x:c r="K53" s="43" t="n">
        <x:v>2572470</x:v>
      </x:c>
      <x:c r="L53" s="51" t="n">
        <x:v>0.1698173350903995</x:v>
      </x:c>
      <x:c r="M53" s="41" t="str">
        <x:v>https://www.cremenorca.org/documents/documents/12913doc1220230403021613.pdf</x:v>
      </x:c>
      <x:c r="N53" s="39" t="str">
        <x:v>OBSERVADO</x:v>
      </x:c>
      <x:c r="O53" s="38" t="str">
        <x:v>5/5 fracciones</x:v>
      </x:c>
      <x:c r="P53" s="38" t="str">
        <x:v>Papel y vidrio mensuales proceden de tablas de recogida; 'Cont.' incluye deix...</x:v>
      </x:c>
    </x:row>
    <x:row r="54" ht="28" customHeight="1">
      <x:c r="A54" s="37" t="n">
        <x:v>2022</x:v>
      </x:c>
      <x:c r="B54" s="37" t="n">
        <x:v>7</x:v>
      </x:c>
      <x:c r="C54" s="37" t="str">
        <x:v>Juliol</x:v>
      </x:c>
      <x:c r="D54" s="37" t="str">
        <x:v>Ferreries</x:v>
      </x:c>
      <x:c r="E54" s="44" t="n">
        <x:v>22900</x:v>
      </x:c>
      <x:c r="F54" s="44" t="n">
        <x:v>13870</x:v>
      </x:c>
      <x:c r="G54" s="44" t="n">
        <x:v>15960</x:v>
      </x:c>
      <x:c r="H54" s="44" t="n">
        <x:v>0</x:v>
      </x:c>
      <x:c r="I54" s="44" t="n">
        <x:v>200860</x:v>
      </x:c>
      <x:c r="J54" s="44" t="n">
        <x:v>52730</x:v>
      </x:c>
      <x:c r="K54" s="44" t="n">
        <x:v>253590</x:v>
      </x:c>
      <x:c r="L54" s="52" t="n">
        <x:v>0.20793406680074136</x:v>
      </x:c>
      <x:c r="M54" s="42" t="str">
        <x:v>https://www.cremenorca.org/documents/documents/12913doc1220230403021613.pdf</x:v>
      </x:c>
      <x:c r="N54" s="40" t="str">
        <x:v>OBSERVADO</x:v>
      </x:c>
      <x:c r="O54" s="37" t="str">
        <x:v>5/5 fracciones</x:v>
      </x:c>
      <x:c r="P54" s="37" t="str">
        <x:v>Papel y vidrio mensuales proceden de tablas de recogida; 'Cont.' incluye deix...</x:v>
      </x:c>
    </x:row>
    <x:row r="55" ht="28" customHeight="1">
      <x:c r="A55" s="38" t="n">
        <x:v>2022</x:v>
      </x:c>
      <x:c r="B55" s="38" t="n">
        <x:v>7</x:v>
      </x:c>
      <x:c r="C55" s="38" t="str">
        <x:v>Juliol</x:v>
      </x:c>
      <x:c r="D55" s="38" t="str">
        <x:v>Es Migjorn Gran</x:v>
      </x:c>
      <x:c r="E55" s="43" t="n">
        <x:v>4010</x:v>
      </x:c>
      <x:c r="F55" s="43" t="n">
        <x:v>10820</x:v>
      </x:c>
      <x:c r="G55" s="43" t="n">
        <x:v>14780</x:v>
      </x:c>
      <x:c r="H55" s="43" t="n">
        <x:v>0</x:v>
      </x:c>
      <x:c r="I55" s="43" t="n">
        <x:v>164740</x:v>
      </x:c>
      <x:c r="J55" s="43" t="n">
        <x:v>29610</x:v>
      </x:c>
      <x:c r="K55" s="43" t="n">
        <x:v>194350</x:v>
      </x:c>
      <x:c r="L55" s="51" t="n">
        <x:v>0.15235400051453563</x:v>
      </x:c>
      <x:c r="M55" s="41" t="str">
        <x:v>https://www.cremenorca.org/documents/documents/12913doc1220230403021613.pdf</x:v>
      </x:c>
      <x:c r="N55" s="39" t="str">
        <x:v>OBSERVADO</x:v>
      </x:c>
      <x:c r="O55" s="38" t="str">
        <x:v>5/5 fracciones</x:v>
      </x:c>
      <x:c r="P55" s="38" t="str">
        <x:v>Papel y vidrio mensuales proceden de tablas de recogida; 'Cont.' incluye deix...</x:v>
      </x:c>
    </x:row>
    <x:row r="56" ht="28" customHeight="1">
      <x:c r="A56" s="37" t="n">
        <x:v>2022</x:v>
      </x:c>
      <x:c r="B56" s="37" t="n">
        <x:v>7</x:v>
      </x:c>
      <x:c r="C56" s="37" t="str">
        <x:v>Juliol</x:v>
      </x:c>
      <x:c r="D56" s="37" t="str">
        <x:v>Es Mercadal</x:v>
      </x:c>
      <x:c r="E56" s="44" t="n">
        <x:v>65800</x:v>
      </x:c>
      <x:c r="F56" s="44" t="n">
        <x:v>112550</x:v>
      </x:c>
      <x:c r="G56" s="44" t="n">
        <x:v>31680</x:v>
      </x:c>
      <x:c r="H56" s="44" t="n">
        <x:v>21340</x:v>
      </x:c>
      <x:c r="I56" s="44" t="n">
        <x:v>610660</x:v>
      </x:c>
      <x:c r="J56" s="44" t="n">
        <x:v>231370</x:v>
      </x:c>
      <x:c r="K56" s="44" t="n">
        <x:v>842030</x:v>
      </x:c>
      <x:c r="L56" s="52" t="n">
        <x:v>0.2747764331437122</x:v>
      </x:c>
      <x:c r="M56" s="42" t="str">
        <x:v>https://www.cremenorca.org/documents/documents/12913doc1220230403021613.pdf</x:v>
      </x:c>
      <x:c r="N56" s="40" t="str">
        <x:v>OBSERVADO</x:v>
      </x:c>
      <x:c r="O56" s="37" t="str">
        <x:v>5/5 fracciones</x:v>
      </x:c>
      <x:c r="P56" s="37" t="str">
        <x:v>Papel y vidrio mensuales proceden de tablas de recogida; 'Cont.' incluye deix...</x:v>
      </x:c>
    </x:row>
    <x:row r="57" ht="28" customHeight="1">
      <x:c r="A57" s="38" t="n">
        <x:v>2022</x:v>
      </x:c>
      <x:c r="B57" s="38" t="n">
        <x:v>7</x:v>
      </x:c>
      <x:c r="C57" s="38" t="str">
        <x:v>Juliol</x:v>
      </x:c>
      <x:c r="D57" s="38" t="str">
        <x:v>Alaior</x:v>
      </x:c>
      <x:c r="E57" s="43" t="n">
        <x:v>70860</x:v>
      </x:c>
      <x:c r="F57" s="43" t="n">
        <x:v>35250</x:v>
      </x:c>
      <x:c r="G57" s="43" t="n">
        <x:v>31480</x:v>
      </x:c>
      <x:c r="H57" s="43" t="n">
        <x:v>0</x:v>
      </x:c>
      <x:c r="I57" s="43" t="n">
        <x:v>606800</x:v>
      </x:c>
      <x:c r="J57" s="43" t="n">
        <x:v>137590</x:v>
      </x:c>
      <x:c r="K57" s="43" t="n">
        <x:v>744390</x:v>
      </x:c>
      <x:c r="L57" s="51" t="n">
        <x:v>0.18483590590953666</x:v>
      </x:c>
      <x:c r="M57" s="41" t="str">
        <x:v>https://www.cremenorca.org/documents/documents/12913doc1220230403021613.pdf</x:v>
      </x:c>
      <x:c r="N57" s="39" t="str">
        <x:v>OBSERVADO</x:v>
      </x:c>
      <x:c r="O57" s="38" t="str">
        <x:v>5/5 fracciones</x:v>
      </x:c>
      <x:c r="P57" s="38" t="str">
        <x:v>Papel y vidrio mensuales proceden de tablas de recogida; 'Cont.' incluye deix...</x:v>
      </x:c>
    </x:row>
    <x:row r="58" ht="28" customHeight="1">
      <x:c r="A58" s="37" t="n">
        <x:v>2022</x:v>
      </x:c>
      <x:c r="B58" s="37" t="n">
        <x:v>7</x:v>
      </x:c>
      <x:c r="C58" s="37" t="str">
        <x:v>Juliol</x:v>
      </x:c>
      <x:c r="D58" s="37" t="str">
        <x:v>Maó</x:v>
      </x:c>
      <x:c r="E58" s="44" t="n">
        <x:v>149540</x:v>
      </x:c>
      <x:c r="F58" s="44" t="n">
        <x:v>90130</x:v>
      </x:c>
      <x:c r="G58" s="44" t="n">
        <x:v>76590</x:v>
      </x:c>
      <x:c r="H58" s="44" t="n">
        <x:v>300</x:v>
      </x:c>
      <x:c r="I58" s="44" t="n">
        <x:v>1183820</x:v>
      </x:c>
      <x:c r="J58" s="44" t="n">
        <x:v>316560</x:v>
      </x:c>
      <x:c r="K58" s="44" t="n">
        <x:v>1500380</x:v>
      </x:c>
      <x:c r="L58" s="52" t="n">
        <x:v>0.21098655007398126</x:v>
      </x:c>
      <x:c r="M58" s="42" t="str">
        <x:v>https://www.cremenorca.org/documents/documents/12913doc1220230403021613.pdf</x:v>
      </x:c>
      <x:c r="N58" s="40" t="str">
        <x:v>OBSERVADO</x:v>
      </x:c>
      <x:c r="O58" s="37" t="str">
        <x:v>5/5 fracciones</x:v>
      </x:c>
      <x:c r="P58" s="37" t="str">
        <x:v>Papel y vidrio mensuales proceden de tablas de recogida; 'Cont.' incluye deix...</x:v>
      </x:c>
    </x:row>
    <x:row r="59" ht="28" customHeight="1">
      <x:c r="A59" s="38" t="n">
        <x:v>2022</x:v>
      </x:c>
      <x:c r="B59" s="38" t="n">
        <x:v>7</x:v>
      </x:c>
      <x:c r="C59" s="38" t="str">
        <x:v>Juliol</x:v>
      </x:c>
      <x:c r="D59" s="38" t="str">
        <x:v>Es Castell</x:v>
      </x:c>
      <x:c r="E59" s="43" t="n">
        <x:v>32680</x:v>
      </x:c>
      <x:c r="F59" s="43" t="n">
        <x:v>19590</x:v>
      </x:c>
      <x:c r="G59" s="43" t="n">
        <x:v>16810</x:v>
      </x:c>
      <x:c r="H59" s="43" t="n">
        <x:v>0</x:v>
      </x:c>
      <x:c r="I59" s="43" t="n">
        <x:v>259360</x:v>
      </x:c>
      <x:c r="J59" s="43" t="n">
        <x:v>69080</x:v>
      </x:c>
      <x:c r="K59" s="43" t="n">
        <x:v>328440</x:v>
      </x:c>
      <x:c r="L59" s="51" t="n">
        <x:v>0.2103276093045914</x:v>
      </x:c>
      <x:c r="M59" s="41" t="str">
        <x:v>https://www.cremenorca.org/documents/documents/12913doc1220230403021613.pdf</x:v>
      </x:c>
      <x:c r="N59" s="39" t="str">
        <x:v>OBSERVADO</x:v>
      </x:c>
      <x:c r="O59" s="38" t="str">
        <x:v>5/5 fracciones</x:v>
      </x:c>
      <x:c r="P59" s="38" t="str">
        <x:v>Papel y vidrio mensuales proceden de tablas de recogida; 'Cont.' incluye deix...</x:v>
      </x:c>
    </x:row>
    <x:row r="60" ht="28" customHeight="1">
      <x:c r="A60" s="37" t="n">
        <x:v>2022</x:v>
      </x:c>
      <x:c r="B60" s="37" t="n">
        <x:v>7</x:v>
      </x:c>
      <x:c r="C60" s="37" t="str">
        <x:v>Juliol</x:v>
      </x:c>
      <x:c r="D60" s="37" t="str">
        <x:v>Sant Lluís</x:v>
      </x:c>
      <x:c r="E60" s="44" t="n">
        <x:v>50010</x:v>
      </x:c>
      <x:c r="F60" s="44" t="n">
        <x:v>60610</x:v>
      </x:c>
      <x:c r="G60" s="44" t="n">
        <x:v>40220</x:v>
      </x:c>
      <x:c r="H60" s="44" t="n">
        <x:v>15240</x:v>
      </x:c>
      <x:c r="I60" s="44" t="n">
        <x:v>569480</x:v>
      </x:c>
      <x:c r="J60" s="44" t="n">
        <x:v>166080</x:v>
      </x:c>
      <x:c r="K60" s="44" t="n">
        <x:v>735560</x:v>
      </x:c>
      <x:c r="L60" s="52" t="n">
        <x:v>0.22578715536462016</x:v>
      </x:c>
      <x:c r="M60" s="42" t="str">
        <x:v>https://www.cremenorca.org/documents/documents/12913doc1220230403021613.pdf</x:v>
      </x:c>
      <x:c r="N60" s="40" t="str">
        <x:v>OBSERVADO</x:v>
      </x:c>
      <x:c r="O60" s="37" t="str">
        <x:v>5/5 fracciones</x:v>
      </x:c>
      <x:c r="P60" s="37" t="str">
        <x:v>Papel y vidrio mensuales proceden de tablas de recogida; 'Cont.' incluye deix...</x:v>
      </x:c>
    </x:row>
    <x:row r="61" ht="28" customHeight="1">
      <x:c r="A61" s="38" t="n">
        <x:v>2022</x:v>
      </x:c>
      <x:c r="B61" s="38" t="n">
        <x:v>8</x:v>
      </x:c>
      <x:c r="C61" s="38" t="str">
        <x:v>Agost</x:v>
      </x:c>
      <x:c r="D61" s="38" t="str">
        <x:v>Ciutadella</x:v>
      </x:c>
      <x:c r="E61" s="43" t="n">
        <x:v>86250</x:v>
      </x:c>
      <x:c r="F61" s="43" t="n">
        <x:v>192630</x:v>
      </x:c>
      <x:c r="G61" s="43" t="n">
        <x:v>121790</x:v>
      </x:c>
      <x:c r="H61" s="43" t="n">
        <x:v>0</x:v>
      </x:c>
      <x:c r="I61" s="43" t="n">
        <x:v>2344600</x:v>
      </x:c>
      <x:c r="J61" s="43" t="n">
        <x:v>400670</x:v>
      </x:c>
      <x:c r="K61" s="43" t="n">
        <x:v>2745270</x:v>
      </x:c>
      <x:c r="L61" s="51" t="n">
        <x:v>0.14594921446706516</x:v>
      </x:c>
      <x:c r="M61" s="41" t="str">
        <x:v>https://www.cremenorca.org/documents/documents/12913doc1220230403021613.pdf</x:v>
      </x:c>
      <x:c r="N61" s="39" t="str">
        <x:v>OBSERVADO</x:v>
      </x:c>
      <x:c r="O61" s="38" t="str">
        <x:v>5/5 fracciones</x:v>
      </x:c>
      <x:c r="P61" s="38" t="str">
        <x:v>Papel y vidrio mensuales proceden de tablas de recogida; 'Cont.' incluye deix...</x:v>
      </x:c>
    </x:row>
    <x:row r="62" ht="28" customHeight="1">
      <x:c r="A62" s="37" t="n">
        <x:v>2022</x:v>
      </x:c>
      <x:c r="B62" s="37" t="n">
        <x:v>8</x:v>
      </x:c>
      <x:c r="C62" s="37" t="str">
        <x:v>Agost</x:v>
      </x:c>
      <x:c r="D62" s="37" t="str">
        <x:v>Ferreries</x:v>
      </x:c>
      <x:c r="E62" s="44" t="n">
        <x:v>28670</x:v>
      </x:c>
      <x:c r="F62" s="44" t="n">
        <x:v>18240</x:v>
      </x:c>
      <x:c r="G62" s="44" t="n">
        <x:v>18470</x:v>
      </x:c>
      <x:c r="H62" s="44" t="n">
        <x:v>0</x:v>
      </x:c>
      <x:c r="I62" s="44" t="n">
        <x:v>216000</x:v>
      </x:c>
      <x:c r="J62" s="44" t="n">
        <x:v>65380</x:v>
      </x:c>
      <x:c r="K62" s="44" t="n">
        <x:v>281380</x:v>
      </x:c>
      <x:c r="L62" s="52" t="n">
        <x:v>0.23235482265974838</x:v>
      </x:c>
      <x:c r="M62" s="42" t="str">
        <x:v>https://www.cremenorca.org/documents/documents/12913doc1220230403021613.pdf</x:v>
      </x:c>
      <x:c r="N62" s="40" t="str">
        <x:v>OBSERVADO</x:v>
      </x:c>
      <x:c r="O62" s="37" t="str">
        <x:v>5/5 fracciones</x:v>
      </x:c>
      <x:c r="P62" s="37" t="str">
        <x:v>Papel y vidrio mensuales proceden de tablas de recogida; 'Cont.' incluye deix...</x:v>
      </x:c>
    </x:row>
    <x:row r="63" ht="28" customHeight="1">
      <x:c r="A63" s="38" t="n">
        <x:v>2022</x:v>
      </x:c>
      <x:c r="B63" s="38" t="n">
        <x:v>8</x:v>
      </x:c>
      <x:c r="C63" s="38" t="str">
        <x:v>Agost</x:v>
      </x:c>
      <x:c r="D63" s="38" t="str">
        <x:v>Es Migjorn Gran</x:v>
      </x:c>
      <x:c r="E63" s="43" t="n">
        <x:v>20900</x:v>
      </x:c>
      <x:c r="F63" s="43" t="n">
        <x:v>23940</x:v>
      </x:c>
      <x:c r="G63" s="43" t="n">
        <x:v>13540</x:v>
      </x:c>
      <x:c r="H63" s="43" t="n">
        <x:v>0</x:v>
      </x:c>
      <x:c r="I63" s="43" t="n">
        <x:v>194520</x:v>
      </x:c>
      <x:c r="J63" s="43" t="n">
        <x:v>58380</x:v>
      </x:c>
      <x:c r="K63" s="43" t="n">
        <x:v>252900</x:v>
      </x:c>
      <x:c r="L63" s="51" t="n">
        <x:v>0.23084223013048635</x:v>
      </x:c>
      <x:c r="M63" s="41" t="str">
        <x:v>https://www.cremenorca.org/documents/documents/12913doc1220230403021613.pdf</x:v>
      </x:c>
      <x:c r="N63" s="39" t="str">
        <x:v>OBSERVADO</x:v>
      </x:c>
      <x:c r="O63" s="38" t="str">
        <x:v>5/5 fracciones</x:v>
      </x:c>
      <x:c r="P63" s="38" t="str">
        <x:v>Papel y vidrio mensuales proceden de tablas de recogida; 'Cont.' incluye deix...</x:v>
      </x:c>
    </x:row>
    <x:row r="64" ht="28" customHeight="1">
      <x:c r="A64" s="37" t="n">
        <x:v>2022</x:v>
      </x:c>
      <x:c r="B64" s="37" t="n">
        <x:v>8</x:v>
      </x:c>
      <x:c r="C64" s="37" t="str">
        <x:v>Agost</x:v>
      </x:c>
      <x:c r="D64" s="37" t="str">
        <x:v>Es Mercadal</x:v>
      </x:c>
      <x:c r="E64" s="44" t="n">
        <x:v>70440</x:v>
      </x:c>
      <x:c r="F64" s="44" t="n">
        <x:v>81300</x:v>
      </x:c>
      <x:c r="G64" s="44" t="n">
        <x:v>35140</x:v>
      </x:c>
      <x:c r="H64" s="44" t="n">
        <x:v>24440</x:v>
      </x:c>
      <x:c r="I64" s="44" t="n">
        <x:v>706160</x:v>
      </x:c>
      <x:c r="J64" s="44" t="n">
        <x:v>211320</x:v>
      </x:c>
      <x:c r="K64" s="44" t="n">
        <x:v>917480</x:v>
      </x:c>
      <x:c r="L64" s="52" t="n">
        <x:v>0.2303265466277194</x:v>
      </x:c>
      <x:c r="M64" s="42" t="str">
        <x:v>https://www.cremenorca.org/documents/documents/12913doc1220230403021613.pdf</x:v>
      </x:c>
      <x:c r="N64" s="40" t="str">
        <x:v>OBSERVADO</x:v>
      </x:c>
      <x:c r="O64" s="37" t="str">
        <x:v>5/5 fracciones</x:v>
      </x:c>
      <x:c r="P64" s="37" t="str">
        <x:v>Papel y vidrio mensuales proceden de tablas de recogida; 'Cont.' incluye deix...</x:v>
      </x:c>
    </x:row>
    <x:row r="65" ht="28" customHeight="1">
      <x:c r="A65" s="38" t="n">
        <x:v>2022</x:v>
      </x:c>
      <x:c r="B65" s="38" t="n">
        <x:v>8</x:v>
      </x:c>
      <x:c r="C65" s="38" t="str">
        <x:v>Agost</x:v>
      </x:c>
      <x:c r="D65" s="38" t="str">
        <x:v>Alaior</x:v>
      </x:c>
      <x:c r="E65" s="43" t="n">
        <x:v>78540</x:v>
      </x:c>
      <x:c r="F65" s="43" t="n">
        <x:v>48960</x:v>
      </x:c>
      <x:c r="G65" s="43" t="n">
        <x:v>30730</x:v>
      </x:c>
      <x:c r="H65" s="43" t="n">
        <x:v>0</x:v>
      </x:c>
      <x:c r="I65" s="43" t="n">
        <x:v>665020</x:v>
      </x:c>
      <x:c r="J65" s="43" t="n">
        <x:v>158230</x:v>
      </x:c>
      <x:c r="K65" s="43" t="n">
        <x:v>823250</x:v>
      </x:c>
      <x:c r="L65" s="51" t="n">
        <x:v>0.19220163984208927</x:v>
      </x:c>
      <x:c r="M65" s="41" t="str">
        <x:v>https://www.cremenorca.org/documents/documents/12913doc1220230403021613.pdf</x:v>
      </x:c>
      <x:c r="N65" s="39" t="str">
        <x:v>OBSERVADO</x:v>
      </x:c>
      <x:c r="O65" s="38" t="str">
        <x:v>5/5 fracciones</x:v>
      </x:c>
      <x:c r="P65" s="38" t="str">
        <x:v>Papel y vidrio mensuales proceden de tablas de recogida; 'Cont.' incluye deix...</x:v>
      </x:c>
    </x:row>
    <x:row r="66" ht="28" customHeight="1">
      <x:c r="A66" s="37" t="n">
        <x:v>2022</x:v>
      </x:c>
      <x:c r="B66" s="37" t="n">
        <x:v>8</x:v>
      </x:c>
      <x:c r="C66" s="37" t="str">
        <x:v>Agost</x:v>
      </x:c>
      <x:c r="D66" s="37" t="str">
        <x:v>Maó</x:v>
      </x:c>
      <x:c r="E66" s="44" t="n">
        <x:v>175950</x:v>
      </x:c>
      <x:c r="F66" s="44" t="n">
        <x:v>126330</x:v>
      </x:c>
      <x:c r="G66" s="44" t="n">
        <x:v>90100</x:v>
      </x:c>
      <x:c r="H66" s="44" t="n">
        <x:v>440</x:v>
      </x:c>
      <x:c r="I66" s="44" t="n">
        <x:v>1282100</x:v>
      </x:c>
      <x:c r="J66" s="44" t="n">
        <x:v>392820</x:v>
      </x:c>
      <x:c r="K66" s="44" t="n">
        <x:v>1674920</x:v>
      </x:c>
      <x:c r="L66" s="52" t="n">
        <x:v>0.23453060444677956</x:v>
      </x:c>
      <x:c r="M66" s="42" t="str">
        <x:v>https://www.cremenorca.org/documents/documents/12913doc1220230403021613.pdf</x:v>
      </x:c>
      <x:c r="N66" s="40" t="str">
        <x:v>OBSERVADO</x:v>
      </x:c>
      <x:c r="O66" s="37" t="str">
        <x:v>5/5 fracciones</x:v>
      </x:c>
      <x:c r="P66" s="37" t="str">
        <x:v>Papel y vidrio mensuales proceden de tablas de recogida; 'Cont.' incluye deix...</x:v>
      </x:c>
    </x:row>
    <x:row r="67" ht="28" customHeight="1">
      <x:c r="A67" s="38" t="n">
        <x:v>2022</x:v>
      </x:c>
      <x:c r="B67" s="38" t="n">
        <x:v>8</x:v>
      </x:c>
      <x:c r="C67" s="38" t="str">
        <x:v>Agost</x:v>
      </x:c>
      <x:c r="D67" s="38" t="str">
        <x:v>Es Castell</x:v>
      </x:c>
      <x:c r="E67" s="43" t="n">
        <x:v>20440</x:v>
      </x:c>
      <x:c r="F67" s="43" t="n">
        <x:v>31990</x:v>
      </x:c>
      <x:c r="G67" s="43" t="n">
        <x:v>20860</x:v>
      </x:c>
      <x:c r="H67" s="43" t="n">
        <x:v>0</x:v>
      </x:c>
      <x:c r="I67" s="43" t="n">
        <x:v>269060</x:v>
      </x:c>
      <x:c r="J67" s="43" t="n">
        <x:v>73290</x:v>
      </x:c>
      <x:c r="K67" s="43" t="n">
        <x:v>342350</x:v>
      </x:c>
      <x:c r="L67" s="51" t="n">
        <x:v>0.21407915875565942</x:v>
      </x:c>
      <x:c r="M67" s="41" t="str">
        <x:v>https://www.cremenorca.org/documents/documents/12913doc1220230403021613.pdf</x:v>
      </x:c>
      <x:c r="N67" s="39" t="str">
        <x:v>OBSERVADO</x:v>
      </x:c>
      <x:c r="O67" s="38" t="str">
        <x:v>5/5 fracciones</x:v>
      </x:c>
      <x:c r="P67" s="38" t="str">
        <x:v>Papel y vidrio mensuales proceden de tablas de recogida; 'Cont.' incluye deix...</x:v>
      </x:c>
    </x:row>
    <x:row r="68" ht="28" customHeight="1">
      <x:c r="A68" s="37" t="n">
        <x:v>2022</x:v>
      </x:c>
      <x:c r="B68" s="37" t="n">
        <x:v>8</x:v>
      </x:c>
      <x:c r="C68" s="37" t="str">
        <x:v>Agost</x:v>
      </x:c>
      <x:c r="D68" s="37" t="str">
        <x:v>Sant Lluís</x:v>
      </x:c>
      <x:c r="E68" s="44" t="n">
        <x:v>61910</x:v>
      </x:c>
      <x:c r="F68" s="44" t="n">
        <x:v>97060</x:v>
      </x:c>
      <x:c r="G68" s="44" t="n">
        <x:v>47140</x:v>
      </x:c>
      <x:c r="H68" s="44" t="n">
        <x:v>20480</x:v>
      </x:c>
      <x:c r="I68" s="44" t="n">
        <x:v>642200</x:v>
      </x:c>
      <x:c r="J68" s="44" t="n">
        <x:v>226590</x:v>
      </x:c>
      <x:c r="K68" s="44" t="n">
        <x:v>868790</x:v>
      </x:c>
      <x:c r="L68" s="52" t="n">
        <x:v>0.26081101301810566</x:v>
      </x:c>
      <x:c r="M68" s="42" t="str">
        <x:v>https://www.cremenorca.org/documents/documents/12913doc1220230403021613.pdf</x:v>
      </x:c>
      <x:c r="N68" s="40" t="str">
        <x:v>OBSERVADO</x:v>
      </x:c>
      <x:c r="O68" s="37" t="str">
        <x:v>5/5 fracciones</x:v>
      </x:c>
      <x:c r="P68" s="37" t="str">
        <x:v>Papel y vidrio mensuales proceden de tablas de recogida; 'Cont.' incluye deix...</x:v>
      </x:c>
    </x:row>
    <x:row r="69" ht="28" customHeight="1">
      <x:c r="A69" s="38" t="n">
        <x:v>2022</x:v>
      </x:c>
      <x:c r="B69" s="38" t="n">
        <x:v>9</x:v>
      </x:c>
      <x:c r="C69" s="38" t="str">
        <x:v>Setembre</x:v>
      </x:c>
      <x:c r="D69" s="38" t="str">
        <x:v>Ciutadella</x:v>
      </x:c>
      <x:c r="E69" s="43" t="n">
        <x:v>313480</x:v>
      </x:c>
      <x:c r="F69" s="43" t="n">
        <x:v>160200</x:v>
      </x:c>
      <x:c r="G69" s="43" t="n">
        <x:v>104490</x:v>
      </x:c>
      <x:c r="H69" s="43" t="n">
        <x:v>0</x:v>
      </x:c>
      <x:c r="I69" s="43" t="n">
        <x:v>1860440</x:v>
      </x:c>
      <x:c r="J69" s="43" t="n">
        <x:v>578170</x:v>
      </x:c>
      <x:c r="K69" s="43" t="n">
        <x:v>2438610</x:v>
      </x:c>
      <x:c r="L69" s="51" t="n">
        <x:v>0.23708998158787178</x:v>
      </x:c>
      <x:c r="M69" s="41" t="str">
        <x:v>https://www.cremenorca.org/documents/documents/12913doc1220230403021613.pdf</x:v>
      </x:c>
      <x:c r="N69" s="39" t="str">
        <x:v>OBSERVADO</x:v>
      </x:c>
      <x:c r="O69" s="38" t="str">
        <x:v>5/5 fracciones</x:v>
      </x:c>
      <x:c r="P69" s="38" t="str">
        <x:v>Papel y vidrio mensuales proceden de tablas de recogida; 'Cont.' incluye deix...</x:v>
      </x:c>
    </x:row>
    <x:row r="70" ht="28" customHeight="1">
      <x:c r="A70" s="37" t="n">
        <x:v>2022</x:v>
      </x:c>
      <x:c r="B70" s="37" t="n">
        <x:v>9</x:v>
      </x:c>
      <x:c r="C70" s="37" t="str">
        <x:v>Setembre</x:v>
      </x:c>
      <x:c r="D70" s="37" t="str">
        <x:v>Ferreries</x:v>
      </x:c>
      <x:c r="E70" s="44" t="n">
        <x:v>26340</x:v>
      </x:c>
      <x:c r="F70" s="44" t="n">
        <x:v>13760</x:v>
      </x:c>
      <x:c r="G70" s="44" t="n">
        <x:v>13690</x:v>
      </x:c>
      <x:c r="H70" s="44" t="n">
        <x:v>0</x:v>
      </x:c>
      <x:c r="I70" s="44" t="n">
        <x:v>178500</x:v>
      </x:c>
      <x:c r="J70" s="44" t="n">
        <x:v>53790</x:v>
      </x:c>
      <x:c r="K70" s="44" t="n">
        <x:v>232290</x:v>
      </x:c>
      <x:c r="L70" s="52" t="n">
        <x:v>0.23156399328425675</x:v>
      </x:c>
      <x:c r="M70" s="42" t="str">
        <x:v>https://www.cremenorca.org/documents/documents/12913doc1220230403021613.pdf</x:v>
      </x:c>
      <x:c r="N70" s="40" t="str">
        <x:v>OBSERVADO</x:v>
      </x:c>
      <x:c r="O70" s="37" t="str">
        <x:v>5/5 fracciones</x:v>
      </x:c>
      <x:c r="P70" s="37" t="str">
        <x:v>Papel y vidrio mensuales proceden de tablas de recogida; 'Cont.' incluye deix...</x:v>
      </x:c>
    </x:row>
    <x:row r="71" ht="28" customHeight="1">
      <x:c r="A71" s="38" t="n">
        <x:v>2022</x:v>
      </x:c>
      <x:c r="B71" s="38" t="n">
        <x:v>9</x:v>
      </x:c>
      <x:c r="C71" s="38" t="str">
        <x:v>Setembre</x:v>
      </x:c>
      <x:c r="D71" s="38" t="str">
        <x:v>Es Migjorn Gran</x:v>
      </x:c>
      <x:c r="E71" s="43" t="n">
        <x:v>16740</x:v>
      </x:c>
      <x:c r="F71" s="43" t="n">
        <x:v>14690</x:v>
      </x:c>
      <x:c r="G71" s="43" t="n">
        <x:v>10730</x:v>
      </x:c>
      <x:c r="H71" s="43" t="n">
        <x:v>0</x:v>
      </x:c>
      <x:c r="I71" s="43" t="n">
        <x:v>137840</x:v>
      </x:c>
      <x:c r="J71" s="43" t="n">
        <x:v>42160</x:v>
      </x:c>
      <x:c r="K71" s="43" t="n">
        <x:v>180000</x:v>
      </x:c>
      <x:c r="L71" s="51" t="n">
        <x:v>0.23422222222222222</x:v>
      </x:c>
      <x:c r="M71" s="41" t="str">
        <x:v>https://www.cremenorca.org/documents/documents/12913doc1220230403021613.pdf</x:v>
      </x:c>
      <x:c r="N71" s="39" t="str">
        <x:v>OBSERVADO</x:v>
      </x:c>
      <x:c r="O71" s="38" t="str">
        <x:v>5/5 fracciones</x:v>
      </x:c>
      <x:c r="P71" s="38" t="str">
        <x:v>Papel y vidrio mensuales proceden de tablas de recogida; 'Cont.' incluye deix...</x:v>
      </x:c>
    </x:row>
    <x:row r="72" ht="28" customHeight="1">
      <x:c r="A72" s="37" t="n">
        <x:v>2022</x:v>
      </x:c>
      <x:c r="B72" s="37" t="n">
        <x:v>9</x:v>
      </x:c>
      <x:c r="C72" s="37" t="str">
        <x:v>Setembre</x:v>
      </x:c>
      <x:c r="D72" s="37" t="str">
        <x:v>Es Mercadal</x:v>
      </x:c>
      <x:c r="E72" s="44" t="n">
        <x:v>27470</x:v>
      </x:c>
      <x:c r="F72" s="44" t="n">
        <x:v>77490</x:v>
      </x:c>
      <x:c r="G72" s="44" t="n">
        <x:v>27260</x:v>
      </x:c>
      <x:c r="H72" s="44" t="n">
        <x:v>0</x:v>
      </x:c>
      <x:c r="I72" s="44" t="n">
        <x:v>488340</x:v>
      </x:c>
      <x:c r="J72" s="44" t="n">
        <x:v>132220</x:v>
      </x:c>
      <x:c r="K72" s="44" t="n">
        <x:v>620560</x:v>
      </x:c>
      <x:c r="L72" s="52" t="n">
        <x:v>0.21306561815134717</x:v>
      </x:c>
      <x:c r="M72" s="42" t="str">
        <x:v>https://www.cremenorca.org/documents/documents/12913doc1220230403021613.pdf</x:v>
      </x:c>
      <x:c r="N72" s="40" t="str">
        <x:v>OBSERVADO</x:v>
      </x:c>
      <x:c r="O72" s="37" t="str">
        <x:v>5/5 fracciones</x:v>
      </x:c>
      <x:c r="P72" s="37" t="str">
        <x:v>Papel y vidrio mensuales proceden de tablas de recogida; 'Cont.' incluye deix...</x:v>
      </x:c>
    </x:row>
    <x:row r="73" ht="28" customHeight="1">
      <x:c r="A73" s="38" t="n">
        <x:v>2022</x:v>
      </x:c>
      <x:c r="B73" s="38" t="n">
        <x:v>9</x:v>
      </x:c>
      <x:c r="C73" s="38" t="str">
        <x:v>Setembre</x:v>
      </x:c>
      <x:c r="D73" s="38" t="str">
        <x:v>Alaior</x:v>
      </x:c>
      <x:c r="E73" s="43" t="n">
        <x:v>59950</x:v>
      </x:c>
      <x:c r="F73" s="43" t="n">
        <x:v>37930</x:v>
      </x:c>
      <x:c r="G73" s="43" t="n">
        <x:v>23110</x:v>
      </x:c>
      <x:c r="H73" s="43" t="n">
        <x:v>0</x:v>
      </x:c>
      <x:c r="I73" s="43" t="n">
        <x:v>514299.99999999994</x:v>
      </x:c>
      <x:c r="J73" s="43" t="n">
        <x:v>120990</x:v>
      </x:c>
      <x:c r="K73" s="43" t="n">
        <x:v>635290</x:v>
      </x:c>
      <x:c r="L73" s="51" t="n">
        <x:v>0.1904484566103669</x:v>
      </x:c>
      <x:c r="M73" s="41" t="str">
        <x:v>https://www.cremenorca.org/documents/documents/12913doc1220230403021613.pdf</x:v>
      </x:c>
      <x:c r="N73" s="39" t="str">
        <x:v>OBSERVADO</x:v>
      </x:c>
      <x:c r="O73" s="38" t="str">
        <x:v>5/5 fracciones</x:v>
      </x:c>
      <x:c r="P73" s="38" t="str">
        <x:v>Papel y vidrio mensuales proceden de tablas de recogida; 'Cont.' incluye deix...</x:v>
      </x:c>
    </x:row>
    <x:row r="74" ht="28" customHeight="1">
      <x:c r="A74" s="37" t="n">
        <x:v>2022</x:v>
      </x:c>
      <x:c r="B74" s="37" t="n">
        <x:v>9</x:v>
      </x:c>
      <x:c r="C74" s="37" t="str">
        <x:v>Setembre</x:v>
      </x:c>
      <x:c r="D74" s="37" t="str">
        <x:v>Maó</x:v>
      </x:c>
      <x:c r="E74" s="44" t="n">
        <x:v>154250</x:v>
      </x:c>
      <x:c r="F74" s="44" t="n">
        <x:v>92820</x:v>
      </x:c>
      <x:c r="G74" s="44" t="n">
        <x:v>59150</x:v>
      </x:c>
      <x:c r="H74" s="44" t="n">
        <x:v>380</x:v>
      </x:c>
      <x:c r="I74" s="44" t="n">
        <x:v>1063120</x:v>
      </x:c>
      <x:c r="J74" s="44" t="n">
        <x:v>306600</x:v>
      </x:c>
      <x:c r="K74" s="44" t="n">
        <x:v>1369720</x:v>
      </x:c>
      <x:c r="L74" s="52" t="n">
        <x:v>0.22384136903892765</x:v>
      </x:c>
      <x:c r="M74" s="42" t="str">
        <x:v>https://www.cremenorca.org/documents/documents/12913doc1220230403021613.pdf</x:v>
      </x:c>
      <x:c r="N74" s="40" t="str">
        <x:v>OBSERVADO</x:v>
      </x:c>
      <x:c r="O74" s="37" t="str">
        <x:v>5/5 fracciones</x:v>
      </x:c>
      <x:c r="P74" s="37" t="str">
        <x:v>Papel y vidrio mensuales proceden de tablas de recogida; 'Cont.' incluye deix...</x:v>
      </x:c>
    </x:row>
    <x:row r="75" ht="28" customHeight="1">
      <x:c r="A75" s="38" t="n">
        <x:v>2022</x:v>
      </x:c>
      <x:c r="B75" s="38" t="n">
        <x:v>9</x:v>
      </x:c>
      <x:c r="C75" s="38" t="str">
        <x:v>Setembre</x:v>
      </x:c>
      <x:c r="D75" s="38" t="str">
        <x:v>Es Castell</x:v>
      </x:c>
      <x:c r="E75" s="43" t="n">
        <x:v>18250</x:v>
      </x:c>
      <x:c r="F75" s="43" t="n">
        <x:v>19560</x:v>
      </x:c>
      <x:c r="G75" s="43" t="n">
        <x:v>27450</x:v>
      </x:c>
      <x:c r="H75" s="43" t="n">
        <x:v>0</x:v>
      </x:c>
      <x:c r="I75" s="43" t="n">
        <x:v>223280</x:v>
      </x:c>
      <x:c r="J75" s="43" t="n">
        <x:v>65260</x:v>
      </x:c>
      <x:c r="K75" s="43" t="n">
        <x:v>288540</x:v>
      </x:c>
      <x:c r="L75" s="51" t="n">
        <x:v>0.22617314757052748</x:v>
      </x:c>
      <x:c r="M75" s="41" t="str">
        <x:v>https://www.cremenorca.org/documents/documents/12913doc1220230403021613.pdf</x:v>
      </x:c>
      <x:c r="N75" s="39" t="str">
        <x:v>OBSERVADO</x:v>
      </x:c>
      <x:c r="O75" s="38" t="str">
        <x:v>5/5 fracciones</x:v>
      </x:c>
      <x:c r="P75" s="38" t="str">
        <x:v>Papel y vidrio mensuales proceden de tablas de recogida; 'Cont.' incluye deix...</x:v>
      </x:c>
    </x:row>
    <x:row r="76" ht="28" customHeight="1">
      <x:c r="A76" s="37" t="n">
        <x:v>2022</x:v>
      </x:c>
      <x:c r="B76" s="37" t="n">
        <x:v>9</x:v>
      </x:c>
      <x:c r="C76" s="37" t="str">
        <x:v>Setembre</x:v>
      </x:c>
      <x:c r="D76" s="37" t="str">
        <x:v>Sant Lluís</x:v>
      </x:c>
      <x:c r="E76" s="44" t="n">
        <x:v>51380</x:v>
      </x:c>
      <x:c r="F76" s="44" t="n">
        <x:v>58040</x:v>
      </x:c>
      <x:c r="G76" s="44" t="n">
        <x:v>26360</x:v>
      </x:c>
      <x:c r="H76" s="44" t="n">
        <x:v>16500</x:v>
      </x:c>
      <x:c r="I76" s="44" t="n">
        <x:v>460420</x:v>
      </x:c>
      <x:c r="J76" s="44" t="n">
        <x:v>152280</x:v>
      </x:c>
      <x:c r="K76" s="44" t="n">
        <x:v>612700</x:v>
      </x:c>
      <x:c r="L76" s="52" t="n">
        <x:v>0.24853925248898318</x:v>
      </x:c>
      <x:c r="M76" s="42" t="str">
        <x:v>https://www.cremenorca.org/documents/documents/12913doc1220230403021613.pdf</x:v>
      </x:c>
      <x:c r="N76" s="40" t="str">
        <x:v>OBSERVADO</x:v>
      </x:c>
      <x:c r="O76" s="37" t="str">
        <x:v>5/5 fracciones</x:v>
      </x:c>
      <x:c r="P76" s="37" t="str">
        <x:v>Papel y vidrio mensuales proceden de tablas de recogida; 'Cont.' incluye deix...</x:v>
      </x:c>
    </x:row>
    <x:row r="77" ht="28" customHeight="1">
      <x:c r="A77" s="38" t="n">
        <x:v>2022</x:v>
      </x:c>
      <x:c r="B77" s="38" t="n">
        <x:v>10</x:v>
      </x:c>
      <x:c r="C77" s="38" t="str">
        <x:v>Octubre</x:v>
      </x:c>
      <x:c r="D77" s="38" t="str">
        <x:v>Ciutadella</x:v>
      </x:c>
      <x:c r="E77" s="43" t="n">
        <x:v>129410</x:v>
      </x:c>
      <x:c r="F77" s="43" t="n">
        <x:v>97240</x:v>
      </x:c>
      <x:c r="G77" s="43" t="n">
        <x:v>80340</x:v>
      </x:c>
      <x:c r="H77" s="43" t="n">
        <x:v>0</x:v>
      </x:c>
      <x:c r="I77" s="43" t="n">
        <x:v>1431200</x:v>
      </x:c>
      <x:c r="J77" s="43" t="n">
        <x:v>306990</x:v>
      </x:c>
      <x:c r="K77" s="43" t="n">
        <x:v>1738190</x:v>
      </x:c>
      <x:c r="L77" s="51" t="n">
        <x:v>0.1766147544284572</x:v>
      </x:c>
      <x:c r="M77" s="41" t="str">
        <x:v>https://www.cremenorca.org/documents/documents/12913doc1220230403021613.pdf</x:v>
      </x:c>
      <x:c r="N77" s="39" t="str">
        <x:v>OBSERVADO</x:v>
      </x:c>
      <x:c r="O77" s="38" t="str">
        <x:v>5/5 fracciones</x:v>
      </x:c>
      <x:c r="P77" s="38" t="str">
        <x:v>Papel y vidrio mensuales proceden de tablas de recogida; 'Cont.' incluye deix...</x:v>
      </x:c>
    </x:row>
    <x:row r="78" ht="28" customHeight="1">
      <x:c r="A78" s="37" t="n">
        <x:v>2022</x:v>
      </x:c>
      <x:c r="B78" s="37" t="n">
        <x:v>10</x:v>
      </x:c>
      <x:c r="C78" s="37" t="str">
        <x:v>Octubre</x:v>
      </x:c>
      <x:c r="D78" s="37" t="str">
        <x:v>Ferreries</x:v>
      </x:c>
      <x:c r="E78" s="44" t="n">
        <x:v>19900</x:v>
      </x:c>
      <x:c r="F78" s="44" t="n">
        <x:v>8180</x:v>
      </x:c>
      <x:c r="G78" s="44" t="n">
        <x:v>17250</x:v>
      </x:c>
      <x:c r="H78" s="44" t="n">
        <x:v>0</x:v>
      </x:c>
      <x:c r="I78" s="44" t="n">
        <x:v>150240</x:v>
      </x:c>
      <x:c r="J78" s="44" t="n">
        <x:v>45330</x:v>
      </x:c>
      <x:c r="K78" s="44" t="n">
        <x:v>195570</x:v>
      </x:c>
      <x:c r="L78" s="52" t="n">
        <x:v>0.2317840159533671</x:v>
      </x:c>
      <x:c r="M78" s="42" t="str">
        <x:v>https://www.cremenorca.org/documents/documents/12913doc1220230403021613.pdf</x:v>
      </x:c>
      <x:c r="N78" s="40" t="str">
        <x:v>OBSERVADO</x:v>
      </x:c>
      <x:c r="O78" s="37" t="str">
        <x:v>5/5 fracciones</x:v>
      </x:c>
      <x:c r="P78" s="37" t="str">
        <x:v>Papel y vidrio mensuales proceden de tablas de recogida; 'Cont.' incluye deix...</x:v>
      </x:c>
    </x:row>
    <x:row r="79" ht="28" customHeight="1">
      <x:c r="A79" s="38" t="n">
        <x:v>2022</x:v>
      </x:c>
      <x:c r="B79" s="38" t="n">
        <x:v>10</x:v>
      </x:c>
      <x:c r="C79" s="38" t="str">
        <x:v>Octubre</x:v>
      </x:c>
      <x:c r="D79" s="38" t="str">
        <x:v>Es Migjorn Gran</x:v>
      </x:c>
      <x:c r="E79" s="43" t="n">
        <x:v>9340</x:v>
      </x:c>
      <x:c r="F79" s="43" t="n">
        <x:v>8300</x:v>
      </x:c>
      <x:c r="G79" s="43" t="n">
        <x:v>8950</x:v>
      </x:c>
      <x:c r="H79" s="43" t="n">
        <x:v>0</x:v>
      </x:c>
      <x:c r="I79" s="43" t="n">
        <x:v>90560</x:v>
      </x:c>
      <x:c r="J79" s="43" t="n">
        <x:v>26590</x:v>
      </x:c>
      <x:c r="K79" s="43" t="n">
        <x:v>117150</x:v>
      </x:c>
      <x:c r="L79" s="51" t="n">
        <x:v>0.22697396500213401</x:v>
      </x:c>
      <x:c r="M79" s="41" t="str">
        <x:v>https://www.cremenorca.org/documents/documents/12913doc1220230403021613.pdf</x:v>
      </x:c>
      <x:c r="N79" s="39" t="str">
        <x:v>OBSERVADO</x:v>
      </x:c>
      <x:c r="O79" s="38" t="str">
        <x:v>5/5 fracciones</x:v>
      </x:c>
      <x:c r="P79" s="38" t="str">
        <x:v>Papel y vidrio mensuales proceden de tablas de recogida; 'Cont.' incluye deix...</x:v>
      </x:c>
    </x:row>
    <x:row r="80" ht="28" customHeight="1">
      <x:c r="A80" s="37" t="n">
        <x:v>2022</x:v>
      </x:c>
      <x:c r="B80" s="37" t="n">
        <x:v>10</x:v>
      </x:c>
      <x:c r="C80" s="37" t="str">
        <x:v>Octubre</x:v>
      </x:c>
      <x:c r="D80" s="37" t="str">
        <x:v>Es Mercadal</x:v>
      </x:c>
      <x:c r="E80" s="44" t="n">
        <x:v>31900</x:v>
      </x:c>
      <x:c r="F80" s="44" t="n">
        <x:v>30120</x:v>
      </x:c>
      <x:c r="G80" s="44" t="n">
        <x:v>23310</x:v>
      </x:c>
      <x:c r="H80" s="44" t="n">
        <x:v>0</x:v>
      </x:c>
      <x:c r="I80" s="44" t="n">
        <x:v>321800</x:v>
      </x:c>
      <x:c r="J80" s="44" t="n">
        <x:v>85330</x:v>
      </x:c>
      <x:c r="K80" s="44" t="n">
        <x:v>407130</x:v>
      </x:c>
      <x:c r="L80" s="52" t="n">
        <x:v>0.20958907474271118</x:v>
      </x:c>
      <x:c r="M80" s="42" t="str">
        <x:v>https://www.cremenorca.org/documents/documents/12913doc1220230403021613.pdf</x:v>
      </x:c>
      <x:c r="N80" s="40" t="str">
        <x:v>OBSERVADO</x:v>
      </x:c>
      <x:c r="O80" s="37" t="str">
        <x:v>5/5 fracciones</x:v>
      </x:c>
      <x:c r="P80" s="37" t="str">
        <x:v>Papel y vidrio mensuales proceden de tablas de recogida; 'Cont.' incluye deix...</x:v>
      </x:c>
    </x:row>
    <x:row r="81" ht="28" customHeight="1">
      <x:c r="A81" s="38" t="n">
        <x:v>2022</x:v>
      </x:c>
      <x:c r="B81" s="38" t="n">
        <x:v>10</x:v>
      </x:c>
      <x:c r="C81" s="38" t="str">
        <x:v>Octubre</x:v>
      </x:c>
      <x:c r="D81" s="38" t="str">
        <x:v>Alaior</x:v>
      </x:c>
      <x:c r="E81" s="43" t="n">
        <x:v>45980</x:v>
      </x:c>
      <x:c r="F81" s="43" t="n">
        <x:v>33570</x:v>
      </x:c>
      <x:c r="G81" s="43" t="n">
        <x:v>22570</x:v>
      </x:c>
      <x:c r="H81" s="43" t="n">
        <x:v>0</x:v>
      </x:c>
      <x:c r="I81" s="43" t="n">
        <x:v>408080</x:v>
      </x:c>
      <x:c r="J81" s="43" t="n">
        <x:v>102120</x:v>
      </x:c>
      <x:c r="K81" s="43" t="n">
        <x:v>510200</x:v>
      </x:c>
      <x:c r="L81" s="51" t="n">
        <x:v>0.20015680125441004</x:v>
      </x:c>
      <x:c r="M81" s="41" t="str">
        <x:v>https://www.cremenorca.org/documents/documents/12913doc1220230403021613.pdf</x:v>
      </x:c>
      <x:c r="N81" s="39" t="str">
        <x:v>OBSERVADO</x:v>
      </x:c>
      <x:c r="O81" s="38" t="str">
        <x:v>5/5 fracciones</x:v>
      </x:c>
      <x:c r="P81" s="38" t="str">
        <x:v>Papel y vidrio mensuales proceden de tablas de recogida; 'Cont.' incluye deix...</x:v>
      </x:c>
    </x:row>
    <x:row r="82" ht="28" customHeight="1">
      <x:c r="A82" s="37" t="n">
        <x:v>2022</x:v>
      </x:c>
      <x:c r="B82" s="37" t="n">
        <x:v>10</x:v>
      </x:c>
      <x:c r="C82" s="37" t="str">
        <x:v>Octubre</x:v>
      </x:c>
      <x:c r="D82" s="37" t="str">
        <x:v>Maó</x:v>
      </x:c>
      <x:c r="E82" s="44" t="n">
        <x:v>142910</x:v>
      </x:c>
      <x:c r="F82" s="44" t="n">
        <x:v>70060</x:v>
      </x:c>
      <x:c r="G82" s="44" t="n">
        <x:v>60630</x:v>
      </x:c>
      <x:c r="H82" s="44" t="n">
        <x:v>840</x:v>
      </x:c>
      <x:c r="I82" s="44" t="n">
        <x:v>960860</x:v>
      </x:c>
      <x:c r="J82" s="44" t="n">
        <x:v>274440</x:v>
      </x:c>
      <x:c r="K82" s="44" t="n">
        <x:v>1235300</x:v>
      </x:c>
      <x:c r="L82" s="52" t="n">
        <x:v>0.22216465635877924</x:v>
      </x:c>
      <x:c r="M82" s="42" t="str">
        <x:v>https://www.cremenorca.org/documents/documents/12913doc1220230403021613.pdf</x:v>
      </x:c>
      <x:c r="N82" s="40" t="str">
        <x:v>OBSERVADO</x:v>
      </x:c>
      <x:c r="O82" s="37" t="str">
        <x:v>5/5 fracciones</x:v>
      </x:c>
      <x:c r="P82" s="37" t="str">
        <x:v>Papel y vidrio mensuales proceden de tablas de recogida; 'Cont.' incluye deix...</x:v>
      </x:c>
    </x:row>
    <x:row r="83" ht="28" customHeight="1">
      <x:c r="A83" s="38" t="n">
        <x:v>2022</x:v>
      </x:c>
      <x:c r="B83" s="38" t="n">
        <x:v>10</x:v>
      </x:c>
      <x:c r="C83" s="38" t="str">
        <x:v>Octubre</x:v>
      </x:c>
      <x:c r="D83" s="38" t="str">
        <x:v>Es Castell</x:v>
      </x:c>
      <x:c r="E83" s="43" t="n">
        <x:v>18670</x:v>
      </x:c>
      <x:c r="F83" s="43" t="n">
        <x:v>19900</x:v>
      </x:c>
      <x:c r="G83" s="43" t="n">
        <x:v>18390</x:v>
      </x:c>
      <x:c r="H83" s="43" t="n">
        <x:v>0</x:v>
      </x:c>
      <x:c r="I83" s="43" t="n">
        <x:v>201700</x:v>
      </x:c>
      <x:c r="J83" s="43" t="n">
        <x:v>56960</x:v>
      </x:c>
      <x:c r="K83" s="43" t="n">
        <x:v>258660</x:v>
      </x:c>
      <x:c r="L83" s="51" t="n">
        <x:v>0.2202118611304415</x:v>
      </x:c>
      <x:c r="M83" s="41" t="str">
        <x:v>https://www.cremenorca.org/documents/documents/12913doc1220230403021613.pdf</x:v>
      </x:c>
      <x:c r="N83" s="39" t="str">
        <x:v>OBSERVADO</x:v>
      </x:c>
      <x:c r="O83" s="38" t="str">
        <x:v>5/5 fracciones</x:v>
      </x:c>
      <x:c r="P83" s="38" t="str">
        <x:v>Papel y vidrio mensuales proceden de tablas de recogida; 'Cont.' incluye deix...</x:v>
      </x:c>
    </x:row>
    <x:row r="84" ht="28" customHeight="1">
      <x:c r="A84" s="37" t="n">
        <x:v>2022</x:v>
      </x:c>
      <x:c r="B84" s="37" t="n">
        <x:v>10</x:v>
      </x:c>
      <x:c r="C84" s="37" t="str">
        <x:v>Octubre</x:v>
      </x:c>
      <x:c r="D84" s="37" t="str">
        <x:v>Sant Lluís</x:v>
      </x:c>
      <x:c r="E84" s="44" t="n">
        <x:v>38020</x:v>
      </x:c>
      <x:c r="F84" s="44" t="n">
        <x:v>46940</x:v>
      </x:c>
      <x:c r="G84" s="44" t="n">
        <x:v>7830</x:v>
      </x:c>
      <x:c r="H84" s="44" t="n">
        <x:v>5820</x:v>
      </x:c>
      <x:c r="I84" s="44" t="n">
        <x:v>347920</x:v>
      </x:c>
      <x:c r="J84" s="44" t="n">
        <x:v>98610</x:v>
      </x:c>
      <x:c r="K84" s="44" t="n">
        <x:v>446530</x:v>
      </x:c>
      <x:c r="L84" s="52" t="n">
        <x:v>0.22083622600945066</x:v>
      </x:c>
      <x:c r="M84" s="42" t="str">
        <x:v>https://www.cremenorca.org/documents/documents/12913doc1220230403021613.pdf</x:v>
      </x:c>
      <x:c r="N84" s="40" t="str">
        <x:v>OBSERVADO</x:v>
      </x:c>
      <x:c r="O84" s="37" t="str">
        <x:v>5/5 fracciones</x:v>
      </x:c>
      <x:c r="P84" s="37" t="str">
        <x:v>Papel y vidrio mensuales proceden de tablas de recogida; 'Cont.' incluye deix...</x:v>
      </x:c>
    </x:row>
    <x:row r="85" ht="28" customHeight="1">
      <x:c r="A85" s="38" t="n">
        <x:v>2022</x:v>
      </x:c>
      <x:c r="B85" s="38" t="n">
        <x:v>11</x:v>
      </x:c>
      <x:c r="C85" s="38" t="str">
        <x:v>Novembre</x:v>
      </x:c>
      <x:c r="D85" s="38" t="str">
        <x:v>Ciutadella</x:v>
      </x:c>
      <x:c r="E85" s="43" t="n">
        <x:v>72460</x:v>
      </x:c>
      <x:c r="F85" s="43" t="n">
        <x:v>52070</x:v>
      </x:c>
      <x:c r="G85" s="43" t="n">
        <x:v>56260</x:v>
      </x:c>
      <x:c r="H85" s="43" t="n">
        <x:v>0</x:v>
      </x:c>
      <x:c r="I85" s="43" t="n">
        <x:v>910060</x:v>
      </x:c>
      <x:c r="J85" s="43" t="n">
        <x:v>180790</x:v>
      </x:c>
      <x:c r="K85" s="43" t="n">
        <x:v>1090850</x:v>
      </x:c>
      <x:c r="L85" s="51" t="n">
        <x:v>0.16573314387862675</x:v>
      </x:c>
      <x:c r="M85" s="41" t="str">
        <x:v>https://www.cremenorca.org/documents/documents/12913doc1220230403021613.pdf</x:v>
      </x:c>
      <x:c r="N85" s="39" t="str">
        <x:v>OBSERVADO</x:v>
      </x:c>
      <x:c r="O85" s="38" t="str">
        <x:v>5/5 fracciones</x:v>
      </x:c>
      <x:c r="P85" s="38" t="str">
        <x:v>Papel y vidrio mensuales proceden de tablas de recogida; 'Cont.' incluye deix...</x:v>
      </x:c>
    </x:row>
    <x:row r="86" ht="28" customHeight="1">
      <x:c r="A86" s="37" t="n">
        <x:v>2022</x:v>
      </x:c>
      <x:c r="B86" s="37" t="n">
        <x:v>11</x:v>
      </x:c>
      <x:c r="C86" s="37" t="str">
        <x:v>Novembre</x:v>
      </x:c>
      <x:c r="D86" s="37" t="str">
        <x:v>Ferreries</x:v>
      </x:c>
      <x:c r="E86" s="44" t="n">
        <x:v>13640</x:v>
      </x:c>
      <x:c r="F86" s="44" t="n">
        <x:v>9690</x:v>
      </x:c>
      <x:c r="G86" s="44" t="n">
        <x:v>5850</x:v>
      </x:c>
      <x:c r="H86" s="44" t="n">
        <x:v>0</x:v>
      </x:c>
      <x:c r="I86" s="44" t="n">
        <x:v>110200</x:v>
      </x:c>
      <x:c r="J86" s="44" t="n">
        <x:v>29180</x:v>
      </x:c>
      <x:c r="K86" s="44" t="n">
        <x:v>139380</x:v>
      </x:c>
      <x:c r="L86" s="52" t="n">
        <x:v>0.2093557181805137</x:v>
      </x:c>
      <x:c r="M86" s="42" t="str">
        <x:v>https://www.cremenorca.org/documents/documents/12913doc1220230403021613.pdf</x:v>
      </x:c>
      <x:c r="N86" s="40" t="str">
        <x:v>OBSERVADO</x:v>
      </x:c>
      <x:c r="O86" s="37" t="str">
        <x:v>5/5 fracciones</x:v>
      </x:c>
      <x:c r="P86" s="37" t="str">
        <x:v>Papel y vidrio mensuales proceden de tablas de recogida; 'Cont.' incluye deix...</x:v>
      </x:c>
    </x:row>
    <x:row r="87" ht="28" customHeight="1">
      <x:c r="A87" s="38" t="n">
        <x:v>2022</x:v>
      </x:c>
      <x:c r="B87" s="38" t="n">
        <x:v>11</x:v>
      </x:c>
      <x:c r="C87" s="38" t="str">
        <x:v>Novembre</x:v>
      </x:c>
      <x:c r="D87" s="38" t="str">
        <x:v>Es Migjorn Gran</x:v>
      </x:c>
      <x:c r="E87" s="43" t="n">
        <x:v>7790</x:v>
      </x:c>
      <x:c r="F87" s="43" t="n">
        <x:v>3900</x:v>
      </x:c>
      <x:c r="G87" s="43" t="n">
        <x:v>3280</x:v>
      </x:c>
      <x:c r="H87" s="43" t="n">
        <x:v>0</x:v>
      </x:c>
      <x:c r="I87" s="43" t="n">
        <x:v>45600</x:v>
      </x:c>
      <x:c r="J87" s="43" t="n">
        <x:v>14970</x:v>
      </x:c>
      <x:c r="K87" s="43" t="n">
        <x:v>60570</x:v>
      </x:c>
      <x:c r="L87" s="51" t="n">
        <x:v>0.24715205547300645</x:v>
      </x:c>
      <x:c r="M87" s="41" t="str">
        <x:v>https://www.cremenorca.org/documents/documents/12913doc1220230403021613.pdf</x:v>
      </x:c>
      <x:c r="N87" s="39" t="str">
        <x:v>OBSERVADO</x:v>
      </x:c>
      <x:c r="O87" s="38" t="str">
        <x:v>5/5 fracciones</x:v>
      </x:c>
      <x:c r="P87" s="38" t="str">
        <x:v>Papel y vidrio mensuales proceden de tablas de recogida; 'Cont.' incluye deix...</x:v>
      </x:c>
    </x:row>
    <x:row r="88" ht="28" customHeight="1">
      <x:c r="A88" s="37" t="n">
        <x:v>2022</x:v>
      </x:c>
      <x:c r="B88" s="37" t="n">
        <x:v>11</x:v>
      </x:c>
      <x:c r="C88" s="37" t="str">
        <x:v>Novembre</x:v>
      </x:c>
      <x:c r="D88" s="37" t="str">
        <x:v>Es Mercadal</x:v>
      </x:c>
      <x:c r="E88" s="44" t="n">
        <x:v>19960</x:v>
      </x:c>
      <x:c r="F88" s="44" t="n">
        <x:v>17600</x:v>
      </x:c>
      <x:c r="G88" s="44" t="n">
        <x:v>14850</x:v>
      </x:c>
      <x:c r="H88" s="44" t="n">
        <x:v>7040</x:v>
      </x:c>
      <x:c r="I88" s="44" t="n">
        <x:v>176300</x:v>
      </x:c>
      <x:c r="J88" s="44" t="n">
        <x:v>59450</x:v>
      </x:c>
      <x:c r="K88" s="44" t="n">
        <x:v>235750</x:v>
      </x:c>
      <x:c r="L88" s="52" t="n">
        <x:v>0.25217391304347825</x:v>
      </x:c>
      <x:c r="M88" s="42" t="str">
        <x:v>https://www.cremenorca.org/documents/documents/12913doc1220230403021613.pdf</x:v>
      </x:c>
      <x:c r="N88" s="40" t="str">
        <x:v>OBSERVADO</x:v>
      </x:c>
      <x:c r="O88" s="37" t="str">
        <x:v>5/5 fracciones</x:v>
      </x:c>
      <x:c r="P88" s="37" t="str">
        <x:v>Papel y vidrio mensuales proceden de tablas de recogida; 'Cont.' incluye deix...</x:v>
      </x:c>
    </x:row>
    <x:row r="89" ht="28" customHeight="1">
      <x:c r="A89" s="38" t="n">
        <x:v>2022</x:v>
      </x:c>
      <x:c r="B89" s="38" t="n">
        <x:v>11</x:v>
      </x:c>
      <x:c r="C89" s="38" t="str">
        <x:v>Novembre</x:v>
      </x:c>
      <x:c r="D89" s="38" t="str">
        <x:v>Alaior</x:v>
      </x:c>
      <x:c r="E89" s="43" t="n">
        <x:v>29450</x:v>
      </x:c>
      <x:c r="F89" s="43" t="n">
        <x:v>11970</x:v>
      </x:c>
      <x:c r="G89" s="43" t="n">
        <x:v>15740</x:v>
      </x:c>
      <x:c r="H89" s="43" t="n">
        <x:v>0</x:v>
      </x:c>
      <x:c r="I89" s="43" t="n">
        <x:v>247780</x:v>
      </x:c>
      <x:c r="J89" s="43" t="n">
        <x:v>57160</x:v>
      </x:c>
      <x:c r="K89" s="43" t="n">
        <x:v>304940</x:v>
      </x:c>
      <x:c r="L89" s="51" t="n">
        <x:v>0.18744671082835968</x:v>
      </x:c>
      <x:c r="M89" s="41" t="str">
        <x:v>https://www.cremenorca.org/documents/documents/12913doc1220230403021613.pdf</x:v>
      </x:c>
      <x:c r="N89" s="39" t="str">
        <x:v>OBSERVADO</x:v>
      </x:c>
      <x:c r="O89" s="38" t="str">
        <x:v>5/5 fracciones</x:v>
      </x:c>
      <x:c r="P89" s="38" t="str">
        <x:v>Papel y vidrio mensuales proceden de tablas de recogida; 'Cont.' incluye deix...</x:v>
      </x:c>
    </x:row>
    <x:row r="90" ht="28" customHeight="1">
      <x:c r="A90" s="37" t="n">
        <x:v>2022</x:v>
      </x:c>
      <x:c r="B90" s="37" t="n">
        <x:v>11</x:v>
      </x:c>
      <x:c r="C90" s="37" t="str">
        <x:v>Novembre</x:v>
      </x:c>
      <x:c r="D90" s="37" t="str">
        <x:v>Maó</x:v>
      </x:c>
      <x:c r="E90" s="44" t="n">
        <x:v>127170</x:v>
      </x:c>
      <x:c r="F90" s="44" t="n">
        <x:v>51740</x:v>
      </x:c>
      <x:c r="G90" s="44" t="n">
        <x:v>54150</x:v>
      </x:c>
      <x:c r="H90" s="44" t="n">
        <x:v>280</x:v>
      </x:c>
      <x:c r="I90" s="44" t="n">
        <x:v>800780</x:v>
      </x:c>
      <x:c r="J90" s="44" t="n">
        <x:v>233340</x:v>
      </x:c>
      <x:c r="K90" s="44" t="n">
        <x:v>1034120</x:v>
      </x:c>
      <x:c r="L90" s="52" t="n">
        <x:v>0.22564112482110393</x:v>
      </x:c>
      <x:c r="M90" s="42" t="str">
        <x:v>https://www.cremenorca.org/documents/documents/12913doc1220230403021613.pdf</x:v>
      </x:c>
      <x:c r="N90" s="40" t="str">
        <x:v>OBSERVADO</x:v>
      </x:c>
      <x:c r="O90" s="37" t="str">
        <x:v>5/5 fracciones</x:v>
      </x:c>
      <x:c r="P90" s="37" t="str">
        <x:v>Papel y vidrio mensuales proceden de tablas de recogida; 'Cont.' incluye deix...</x:v>
      </x:c>
    </x:row>
    <x:row r="91" ht="28" customHeight="1">
      <x:c r="A91" s="38" t="n">
        <x:v>2022</x:v>
      </x:c>
      <x:c r="B91" s="38" t="n">
        <x:v>11</x:v>
      </x:c>
      <x:c r="C91" s="38" t="str">
        <x:v>Novembre</x:v>
      </x:c>
      <x:c r="D91" s="38" t="str">
        <x:v>Es Castell</x:v>
      </x:c>
      <x:c r="E91" s="43" t="n">
        <x:v>13590</x:v>
      </x:c>
      <x:c r="F91" s="43" t="n">
        <x:v>15800</x:v>
      </x:c>
      <x:c r="G91" s="43" t="n">
        <x:v>14010</x:v>
      </x:c>
      <x:c r="H91" s="43" t="n">
        <x:v>0</x:v>
      </x:c>
      <x:c r="I91" s="43" t="n">
        <x:v>166860</x:v>
      </x:c>
      <x:c r="J91" s="43" t="n">
        <x:v>43400</x:v>
      </x:c>
      <x:c r="K91" s="43" t="n">
        <x:v>210260</x:v>
      </x:c>
      <x:c r="L91" s="51" t="n">
        <x:v>0.20641111005421858</x:v>
      </x:c>
      <x:c r="M91" s="41" t="str">
        <x:v>https://www.cremenorca.org/documents/documents/12913doc1220230403021613.pdf</x:v>
      </x:c>
      <x:c r="N91" s="39" t="str">
        <x:v>OBSERVADO</x:v>
      </x:c>
      <x:c r="O91" s="38" t="str">
        <x:v>5/5 fracciones</x:v>
      </x:c>
      <x:c r="P91" s="38" t="str">
        <x:v>Papel y vidrio mensuales proceden de tablas de recogida; 'Cont.' incluye deix...</x:v>
      </x:c>
    </x:row>
    <x:row r="92" ht="28" customHeight="1">
      <x:c r="A92" s="37" t="n">
        <x:v>2022</x:v>
      </x:c>
      <x:c r="B92" s="37" t="n">
        <x:v>11</x:v>
      </x:c>
      <x:c r="C92" s="37" t="str">
        <x:v>Novembre</x:v>
      </x:c>
      <x:c r="D92" s="37" t="str">
        <x:v>Sant Lluís</x:v>
      </x:c>
      <x:c r="E92" s="44" t="n">
        <x:v>28410</x:v>
      </x:c>
      <x:c r="F92" s="44" t="n">
        <x:v>15850</x:v>
      </x:c>
      <x:c r="G92" s="44" t="n">
        <x:v>13840</x:v>
      </x:c>
      <x:c r="H92" s="44" t="n">
        <x:v>2560</x:v>
      </x:c>
      <x:c r="I92" s="44" t="n">
        <x:v>182760</x:v>
      </x:c>
      <x:c r="J92" s="44" t="n">
        <x:v>60660</x:v>
      </x:c>
      <x:c r="K92" s="44" t="n">
        <x:v>243420</x:v>
      </x:c>
      <x:c r="L92" s="52" t="n">
        <x:v>0.24919891545476952</x:v>
      </x:c>
      <x:c r="M92" s="42" t="str">
        <x:v>https://www.cremenorca.org/documents/documents/12913doc1220230403021613.pdf</x:v>
      </x:c>
      <x:c r="N92" s="40" t="str">
        <x:v>OBSERVADO</x:v>
      </x:c>
      <x:c r="O92" s="37" t="str">
        <x:v>5/5 fracciones</x:v>
      </x:c>
      <x:c r="P92" s="37" t="str">
        <x:v>Papel y vidrio mensuales proceden de tablas de recogida; 'Cont.' incluye deix...</x:v>
      </x:c>
    </x:row>
    <x:row r="93" ht="28" customHeight="1">
      <x:c r="A93" s="38" t="n">
        <x:v>2022</x:v>
      </x:c>
      <x:c r="B93" s="38" t="n">
        <x:v>12</x:v>
      </x:c>
      <x:c r="C93" s="38" t="str">
        <x:v>Desembre</x:v>
      </x:c>
      <x:c r="D93" s="38" t="str">
        <x:v>Ciutadella</x:v>
      </x:c>
      <x:c r="E93" s="43" t="n">
        <x:v>67610</x:v>
      </x:c>
      <x:c r="F93" s="43" t="n">
        <x:v>52090</x:v>
      </x:c>
      <x:c r="G93" s="43" t="n">
        <x:v>39210</x:v>
      </x:c>
      <x:c r="H93" s="43" t="n">
        <x:v>0</x:v>
      </x:c>
      <x:c r="I93" s="43" t="n">
        <x:v>758040</x:v>
      </x:c>
      <x:c r="J93" s="43" t="n">
        <x:v>158910</x:v>
      </x:c>
      <x:c r="K93" s="43" t="n">
        <x:v>916950</x:v>
      </x:c>
      <x:c r="L93" s="51" t="n">
        <x:v>0.17330279731719286</x:v>
      </x:c>
      <x:c r="M93" s="41" t="str">
        <x:v>https://www.cremenorca.org/documents/documents/12913doc1220230403021613.pdf</x:v>
      </x:c>
      <x:c r="N93" s="39" t="str">
        <x:v>OBSERVADO</x:v>
      </x:c>
      <x:c r="O93" s="38" t="str">
        <x:v>5/5 fracciones</x:v>
      </x:c>
      <x:c r="P93" s="38" t="str">
        <x:v>Papel y vidrio mensuales proceden de tablas de recogida; 'Cont.' incluye deix...</x:v>
      </x:c>
    </x:row>
    <x:row r="94" ht="28" customHeight="1">
      <x:c r="A94" s="37" t="n">
        <x:v>2022</x:v>
      </x:c>
      <x:c r="B94" s="37" t="n">
        <x:v>12</x:v>
      </x:c>
      <x:c r="C94" s="37" t="str">
        <x:v>Desembre</x:v>
      </x:c>
      <x:c r="D94" s="37" t="str">
        <x:v>Ferreries</x:v>
      </x:c>
      <x:c r="E94" s="44" t="n">
        <x:v>16040</x:v>
      </x:c>
      <x:c r="F94" s="44" t="n">
        <x:v>5620</x:v>
      </x:c>
      <x:c r="G94" s="44" t="n">
        <x:v>9690</x:v>
      </x:c>
      <x:c r="H94" s="44" t="n">
        <x:v>0</x:v>
      </x:c>
      <x:c r="I94" s="44" t="n">
        <x:v>88970</x:v>
      </x:c>
      <x:c r="J94" s="44" t="n">
        <x:v>31350</x:v>
      </x:c>
      <x:c r="K94" s="44" t="n">
        <x:v>120320</x:v>
      </x:c>
      <x:c r="L94" s="52" t="n">
        <x:v>0.2605551861702128</x:v>
      </x:c>
      <x:c r="M94" s="42" t="str">
        <x:v>https://www.cremenorca.org/documents/documents/12913doc1220230403021613.pdf</x:v>
      </x:c>
      <x:c r="N94" s="40" t="str">
        <x:v>OBSERVADO</x:v>
      </x:c>
      <x:c r="O94" s="37" t="str">
        <x:v>5/5 fracciones</x:v>
      </x:c>
      <x:c r="P94" s="37" t="str">
        <x:v>Papel y vidrio mensuales proceden de tablas de recogida; 'Cont.' incluye deix...</x:v>
      </x:c>
    </x:row>
    <x:row r="95" ht="28" customHeight="1">
      <x:c r="A95" s="38" t="n">
        <x:v>2022</x:v>
      </x:c>
      <x:c r="B95" s="38" t="n">
        <x:v>12</x:v>
      </x:c>
      <x:c r="C95" s="38" t="str">
        <x:v>Desembre</x:v>
      </x:c>
      <x:c r="D95" s="38" t="str">
        <x:v>Es Migjorn Gran</x:v>
      </x:c>
      <x:c r="E95" s="43" t="n">
        <x:v>2970</x:v>
      </x:c>
      <x:c r="F95" s="43" t="n">
        <x:v>3220</x:v>
      </x:c>
      <x:c r="G95" s="43" t="n">
        <x:v>2230</x:v>
      </x:c>
      <x:c r="H95" s="43" t="n">
        <x:v>0</x:v>
      </x:c>
      <x:c r="I95" s="43" t="n">
        <x:v>34740</x:v>
      </x:c>
      <x:c r="J95" s="43" t="n">
        <x:v>8420</x:v>
      </x:c>
      <x:c r="K95" s="43" t="n">
        <x:v>43160</x:v>
      </x:c>
      <x:c r="L95" s="51" t="n">
        <x:v>0.19508804448563485</x:v>
      </x:c>
      <x:c r="M95" s="41" t="str">
        <x:v>https://www.cremenorca.org/documents/documents/12913doc1220230403021613.pdf</x:v>
      </x:c>
      <x:c r="N95" s="39" t="str">
        <x:v>OBSERVADO</x:v>
      </x:c>
      <x:c r="O95" s="38" t="str">
        <x:v>5/5 fracciones</x:v>
      </x:c>
      <x:c r="P95" s="38" t="str">
        <x:v>Papel y vidrio mensuales proceden de tablas de recogida; 'Cont.' incluye deix...</x:v>
      </x:c>
    </x:row>
    <x:row r="96" ht="28" customHeight="1">
      <x:c r="A96" s="37" t="n">
        <x:v>2022</x:v>
      </x:c>
      <x:c r="B96" s="37" t="n">
        <x:v>12</x:v>
      </x:c>
      <x:c r="C96" s="37" t="str">
        <x:v>Desembre</x:v>
      </x:c>
      <x:c r="D96" s="37" t="str">
        <x:v>Es Mercadal</x:v>
      </x:c>
      <x:c r="E96" s="44" t="n">
        <x:v>13710</x:v>
      </x:c>
      <x:c r="F96" s="44" t="n">
        <x:v>13590</x:v>
      </x:c>
      <x:c r="G96" s="44" t="n">
        <x:v>9730</x:v>
      </x:c>
      <x:c r="H96" s="44" t="n">
        <x:v>1500</x:v>
      </x:c>
      <x:c r="I96" s="44" t="n">
        <x:v>119730</x:v>
      </x:c>
      <x:c r="J96" s="44" t="n">
        <x:v>38530</x:v>
      </x:c>
      <x:c r="K96" s="44" t="n">
        <x:v>158260</x:v>
      </x:c>
      <x:c r="L96" s="52" t="n">
        <x:v>0.24346012890180715</x:v>
      </x:c>
      <x:c r="M96" s="42" t="str">
        <x:v>https://www.cremenorca.org/documents/documents/12913doc1220230403021613.pdf</x:v>
      </x:c>
      <x:c r="N96" s="40" t="str">
        <x:v>OBSERVADO</x:v>
      </x:c>
      <x:c r="O96" s="37" t="str">
        <x:v>5/5 fracciones</x:v>
      </x:c>
      <x:c r="P96" s="37" t="str">
        <x:v>Papel y vidrio mensuales proceden de tablas de recogida; 'Cont.' incluye deix...</x:v>
      </x:c>
    </x:row>
    <x:row r="97" ht="28" customHeight="1">
      <x:c r="A97" s="38" t="n">
        <x:v>2022</x:v>
      </x:c>
      <x:c r="B97" s="38" t="n">
        <x:v>12</x:v>
      </x:c>
      <x:c r="C97" s="38" t="str">
        <x:v>Desembre</x:v>
      </x:c>
      <x:c r="D97" s="38" t="str">
        <x:v>Alaior</x:v>
      </x:c>
      <x:c r="E97" s="43" t="n">
        <x:v>28300</x:v>
      </x:c>
      <x:c r="F97" s="43" t="n">
        <x:v>14080</x:v>
      </x:c>
      <x:c r="G97" s="43" t="n">
        <x:v>8870</x:v>
      </x:c>
      <x:c r="H97" s="43" t="n">
        <x:v>0</x:v>
      </x:c>
      <x:c r="I97" s="43" t="n">
        <x:v>223630</x:v>
      </x:c>
      <x:c r="J97" s="43" t="n">
        <x:v>51250</x:v>
      </x:c>
      <x:c r="K97" s="43" t="n">
        <x:v>274880</x:v>
      </x:c>
      <x:c r="L97" s="51" t="n">
        <x:v>0.18644499417927823</x:v>
      </x:c>
      <x:c r="M97" s="41" t="str">
        <x:v>https://www.cremenorca.org/documents/documents/12913doc1220230403021613.pdf</x:v>
      </x:c>
      <x:c r="N97" s="39" t="str">
        <x:v>OBSERVADO</x:v>
      </x:c>
      <x:c r="O97" s="38" t="str">
        <x:v>5/5 fracciones</x:v>
      </x:c>
      <x:c r="P97" s="38" t="str">
        <x:v>Papel y vidrio mensuales proceden de tablas de recogida; 'Cont.' incluye deix...</x:v>
      </x:c>
    </x:row>
    <x:row r="98" ht="28" customHeight="1">
      <x:c r="A98" s="37" t="n">
        <x:v>2022</x:v>
      </x:c>
      <x:c r="B98" s="37" t="n">
        <x:v>12</x:v>
      </x:c>
      <x:c r="C98" s="37" t="str">
        <x:v>Desembre</x:v>
      </x:c>
      <x:c r="D98" s="37" t="str">
        <x:v>Maó</x:v>
      </x:c>
      <x:c r="E98" s="44" t="n">
        <x:v>122170</x:v>
      </x:c>
      <x:c r="F98" s="44" t="n">
        <x:v>49880</x:v>
      </x:c>
      <x:c r="G98" s="44" t="n">
        <x:v>42680</x:v>
      </x:c>
      <x:c r="H98" s="44" t="n">
        <x:v>100</x:v>
      </x:c>
      <x:c r="I98" s="44" t="n">
        <x:v>708250</x:v>
      </x:c>
      <x:c r="J98" s="44" t="n">
        <x:v>214830</x:v>
      </x:c>
      <x:c r="K98" s="44" t="n">
        <x:v>923080</x:v>
      </x:c>
      <x:c r="L98" s="52" t="n">
        <x:v>0.2327317242275859</x:v>
      </x:c>
      <x:c r="M98" s="42" t="str">
        <x:v>https://www.cremenorca.org/documents/documents/12913doc1220230403021613.pdf</x:v>
      </x:c>
      <x:c r="N98" s="40" t="str">
        <x:v>OBSERVADO</x:v>
      </x:c>
      <x:c r="O98" s="37" t="str">
        <x:v>5/5 fracciones</x:v>
      </x:c>
      <x:c r="P98" s="37" t="str">
        <x:v>Papel y vidrio mensuales proceden de tablas de recogida; 'Cont.' incluye deix...</x:v>
      </x:c>
    </x:row>
    <x:row r="99" ht="28" customHeight="1">
      <x:c r="A99" s="38" t="n">
        <x:v>2022</x:v>
      </x:c>
      <x:c r="B99" s="38" t="n">
        <x:v>12</x:v>
      </x:c>
      <x:c r="C99" s="38" t="str">
        <x:v>Desembre</x:v>
      </x:c>
      <x:c r="D99" s="38" t="str">
        <x:v>Es Castell</x:v>
      </x:c>
      <x:c r="E99" s="43" t="n">
        <x:v>13890</x:v>
      </x:c>
      <x:c r="F99" s="43" t="n">
        <x:v>14020</x:v>
      </x:c>
      <x:c r="G99" s="43" t="n">
        <x:v>10860</x:v>
      </x:c>
      <x:c r="H99" s="43" t="n">
        <x:v>0</x:v>
      </x:c>
      <x:c r="I99" s="43" t="n">
        <x:v>144560</x:v>
      </x:c>
      <x:c r="J99" s="43" t="n">
        <x:v>38770</x:v>
      </x:c>
      <x:c r="K99" s="43" t="n">
        <x:v>183330</x:v>
      </x:c>
      <x:c r="L99" s="51" t="n">
        <x:v>0.21147657230131456</x:v>
      </x:c>
      <x:c r="M99" s="41" t="str">
        <x:v>https://www.cremenorca.org/documents/documents/12913doc1220230403021613.pdf</x:v>
      </x:c>
      <x:c r="N99" s="39" t="str">
        <x:v>OBSERVADO</x:v>
      </x:c>
      <x:c r="O99" s="38" t="str">
        <x:v>5/5 fracciones</x:v>
      </x:c>
      <x:c r="P99" s="38" t="str">
        <x:v>Papel y vidrio mensuales proceden de tablas de recogida; 'Cont.' incluye deix...</x:v>
      </x:c>
    </x:row>
    <x:row r="100" ht="28" customHeight="1">
      <x:c r="A100" s="37" t="n">
        <x:v>2022</x:v>
      </x:c>
      <x:c r="B100" s="37" t="n">
        <x:v>12</x:v>
      </x:c>
      <x:c r="C100" s="37" t="str">
        <x:v>Desembre</x:v>
      </x:c>
      <x:c r="D100" s="37" t="str">
        <x:v>Sant Lluís</x:v>
      </x:c>
      <x:c r="E100" s="44" t="n">
        <x:v>18830</x:v>
      </x:c>
      <x:c r="F100" s="44" t="n">
        <x:v>19850</x:v>
      </x:c>
      <x:c r="G100" s="44" t="n">
        <x:v>9520</x:v>
      </x:c>
      <x:c r="H100" s="44" t="n">
        <x:v>3680</x:v>
      </x:c>
      <x:c r="I100" s="44" t="n">
        <x:v>143050</x:v>
      </x:c>
      <x:c r="J100" s="44" t="n">
        <x:v>51880</x:v>
      </x:c>
      <x:c r="K100" s="44" t="n">
        <x:v>194930</x:v>
      </x:c>
      <x:c r="L100" s="52" t="n">
        <x:v>0.26614682193607964</x:v>
      </x:c>
      <x:c r="M100" s="42" t="str">
        <x:v>https://www.cremenorca.org/documents/documents/12913doc1220230403021613.pdf</x:v>
      </x:c>
      <x:c r="N100" s="40" t="str">
        <x:v>OBSERVADO</x:v>
      </x:c>
      <x:c r="O100" s="37" t="str">
        <x:v>5/5 fracciones</x:v>
      </x:c>
      <x:c r="P100" s="37" t="str">
        <x:v>Papel y vidrio mensuales proceden de tablas de recogida; 'Cont.' incluye deix...</x:v>
      </x:c>
    </x:row>
  </x:sheetData>
  <x:mergeCells>
    <x:mergeCell ref="A1:P1"/>
    <x:mergeCell ref="A2:P2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9" hidden="0" customWidth="1"/>
    <x:col min="3" max="3" width="13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20" hidden="0" customWidth="1"/>
    <x:col min="11" max="11" width="20" hidden="0" customWidth="1"/>
    <x:col min="12" max="12" width="18" hidden="0" customWidth="1"/>
    <x:col min="13" max="13" width="58" hidden="0" customWidth="1"/>
    <x:col min="14" max="14" width="20" hidden="0" customWidth="1"/>
    <x:col min="15" max="15" width="60" hidden="0" customWidth="1"/>
  </x:cols>
  <x:sheetData>
    <x:row r="1" ht="32" customHeight="1">
      <x:c r="A1" s="4" t="str">
        <x:v>Residuos 2023 · municipio-mes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96 observaciones y cinco fracciones núcleo; universo comparable documentado.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4" ht="30" customHeight="1">
      <x:c r="A4" s="33" t="str">
        <x:v>Año</x:v>
      </x:c>
      <x:c r="B4" s="33" t="str">
        <x:v>Mes nº</x:v>
      </x:c>
      <x:c r="C4" s="33" t="str">
        <x:v>Mes</x:v>
      </x:c>
      <x:c r="D4" s="33" t="str">
        <x:v>Municipio</x:v>
      </x:c>
      <x:c r="E4" s="33" t="str">
        <x:v>Papel y cartón (kg)</x:v>
      </x:c>
      <x:c r="F4" s="33" t="str">
        <x:v>Vidrio (kg)</x:v>
      </x:c>
      <x:c r="G4" s="33" t="str">
        <x:v>Envases ligeros (kg)</x:v>
      </x:c>
      <x:c r="H4" s="33" t="str">
        <x:v>Materia orgánica (kg)</x:v>
      </x:c>
      <x:c r="I4" s="33" t="str">
        <x:v>Resto (kg)</x:v>
      </x:c>
      <x:c r="J4" s="33" t="str">
        <x:v>Selectiva núcleo (kg)</x:v>
      </x:c>
      <x:c r="K4" s="33" t="str">
        <x:v>Total núcleo 5 fracciones (kg)</x:v>
      </x:c>
      <x:c r="L4" s="33" t="str">
        <x:v>% selectiva núcleo</x:v>
      </x:c>
      <x:c r="M4" s="33" t="str">
        <x:v>Fuente</x:v>
      </x:c>
      <x:c r="N4" s="33" t="str">
        <x:v>Estado</x:v>
      </x:c>
      <x:c r="O4" s="33" t="str">
        <x:v>QA / interpretación</x:v>
      </x:c>
    </x:row>
    <x:row r="5" ht="28" customHeight="1">
      <x:c r="A5" s="38" t="n">
        <x:v>2023</x:v>
      </x:c>
      <x:c r="B5" s="38" t="n">
        <x:v>1</x:v>
      </x:c>
      <x:c r="C5" s="38" t="str">
        <x:v>Gener</x:v>
      </x:c>
      <x:c r="D5" s="38" t="str">
        <x:v>Ciutadella</x:v>
      </x:c>
      <x:c r="E5" s="43" t="n">
        <x:v>82084</x:v>
      </x:c>
      <x:c r="F5" s="43" t="n">
        <x:v>52366</x:v>
      </x:c>
      <x:c r="G5" s="43" t="n">
        <x:v>50321</x:v>
      </x:c>
      <x:c r="H5" s="43" t="n">
        <x:v>0</x:v>
      </x:c>
      <x:c r="I5" s="43" t="n">
        <x:v>802400</x:v>
      </x:c>
      <x:c r="J5" s="43" t="n">
        <x:v>184771</x:v>
      </x:c>
      <x:c r="K5" s="43" t="n">
        <x:v>987171</x:v>
      </x:c>
      <x:c r="L5" s="51" t="n">
        <x:v>0.18717223257166185</x:v>
      </x:c>
      <x:c r="M5" s="41" t="str">
        <x:v>https://cremenorca.org/documents/documents/13546doc1220240429024902.pdf</x:v>
      </x:c>
      <x:c r="N5" s="39" t="str">
        <x:v>OBSERVADO</x:v>
      </x:c>
      <x:c r="O5" s="38" t="str">
        <x:v>Universo núcleo comparable: papel+vidrio+envases+orgánica+resto; no equivale al total insular generado con deixalleries/otras fracciones.</x:v>
      </x:c>
    </x:row>
    <x:row r="6" ht="28" customHeight="1">
      <x:c r="A6" s="37" t="n">
        <x:v>2023</x:v>
      </x:c>
      <x:c r="B6" s="37" t="n">
        <x:v>1</x:v>
      </x:c>
      <x:c r="C6" s="37" t="str">
        <x:v>Gener</x:v>
      </x:c>
      <x:c r="D6" s="37" t="str">
        <x:v>Ferreries</x:v>
      </x:c>
      <x:c r="E6" s="44" t="n">
        <x:v>17765</x:v>
      </x:c>
      <x:c r="F6" s="44" t="n">
        <x:v>8669</x:v>
      </x:c>
      <x:c r="G6" s="44" t="n">
        <x:v>11505</x:v>
      </x:c>
      <x:c r="H6" s="44" t="n">
        <x:v>0</x:v>
      </x:c>
      <x:c r="I6" s="44" t="n">
        <x:v>102100</x:v>
      </x:c>
      <x:c r="J6" s="44" t="n">
        <x:v>37939</x:v>
      </x:c>
      <x:c r="K6" s="44" t="n">
        <x:v>140039</x:v>
      </x:c>
      <x:c r="L6" s="52" t="n">
        <x:v>0.27091738729925235</x:v>
      </x:c>
      <x:c r="M6" s="42" t="str">
        <x:v>https://cremenorca.org/documents/documents/13546doc1220240429024902.pdf</x:v>
      </x:c>
      <x:c r="N6" s="40" t="str">
        <x:v>OBSERVADO</x:v>
      </x:c>
      <x:c r="O6" s="37" t="str">
        <x:v>Universo núcleo comparable: papel+vidrio+envases+orgánica+resto; no equivale al total insular generado con deixalleries/otras fracciones.</x:v>
      </x:c>
    </x:row>
    <x:row r="7" ht="28" customHeight="1">
      <x:c r="A7" s="38" t="n">
        <x:v>2023</x:v>
      </x:c>
      <x:c r="B7" s="38" t="n">
        <x:v>1</x:v>
      </x:c>
      <x:c r="C7" s="38" t="str">
        <x:v>Gener</x:v>
      </x:c>
      <x:c r="D7" s="38" t="str">
        <x:v>Es Migjorn Gran</x:v>
      </x:c>
      <x:c r="E7" s="43" t="n">
        <x:v>7892</x:v>
      </x:c>
      <x:c r="F7" s="43" t="n">
        <x:v>4287</x:v>
      </x:c>
      <x:c r="G7" s="43" t="n">
        <x:v>12185</x:v>
      </x:c>
      <x:c r="H7" s="43" t="n">
        <x:v>0</x:v>
      </x:c>
      <x:c r="I7" s="43" t="n">
        <x:v>40040</x:v>
      </x:c>
      <x:c r="J7" s="43" t="n">
        <x:v>24364</x:v>
      </x:c>
      <x:c r="K7" s="43" t="n">
        <x:v>64404</x:v>
      </x:c>
      <x:c r="L7" s="51" t="n">
        <x:v>0.3782994845040681</x:v>
      </x:c>
      <x:c r="M7" s="41" t="str">
        <x:v>https://cremenorca.org/documents/documents/13546doc1220240429024902.pdf</x:v>
      </x:c>
      <x:c r="N7" s="39" t="str">
        <x:v>OBSERVADO</x:v>
      </x:c>
      <x:c r="O7" s="38" t="str">
        <x:v>Universo núcleo comparable: papel+vidrio+envases+orgánica+resto; no equivale al total insular generado con deixalleries/otras fracciones.</x:v>
      </x:c>
    </x:row>
    <x:row r="8" ht="28" customHeight="1">
      <x:c r="A8" s="37" t="n">
        <x:v>2023</x:v>
      </x:c>
      <x:c r="B8" s="37" t="n">
        <x:v>1</x:v>
      </x:c>
      <x:c r="C8" s="37" t="str">
        <x:v>Gener</x:v>
      </x:c>
      <x:c r="D8" s="37" t="str">
        <x:v>Es Mercadal</x:v>
      </x:c>
      <x:c r="E8" s="44" t="n">
        <x:v>18754</x:v>
      </x:c>
      <x:c r="F8" s="44" t="n">
        <x:v>11715</x:v>
      </x:c>
      <x:c r="G8" s="44" t="n">
        <x:v>27020</x:v>
      </x:c>
      <x:c r="H8" s="44" t="n">
        <x:v>6570</x:v>
      </x:c>
      <x:c r="I8" s="44" t="n">
        <x:v>127160</x:v>
      </x:c>
      <x:c r="J8" s="44" t="n">
        <x:v>64059</x:v>
      </x:c>
      <x:c r="K8" s="44" t="n">
        <x:v>191219</x:v>
      </x:c>
      <x:c r="L8" s="52" t="n">
        <x:v>0.33500332079971135</x:v>
      </x:c>
      <x:c r="M8" s="42" t="str">
        <x:v>https://cremenorca.org/documents/documents/13546doc1220240429024902.pdf</x:v>
      </x:c>
      <x:c r="N8" s="40" t="str">
        <x:v>OBSERVADO</x:v>
      </x:c>
      <x:c r="O8" s="37" t="str">
        <x:v>Universo núcleo comparable: papel+vidrio+envases+orgánica+resto; no equivale al total insular generado con deixalleries/otras fracciones.</x:v>
      </x:c>
    </x:row>
    <x:row r="9" ht="28" customHeight="1">
      <x:c r="A9" s="38" t="n">
        <x:v>2023</x:v>
      </x:c>
      <x:c r="B9" s="38" t="n">
        <x:v>1</x:v>
      </x:c>
      <x:c r="C9" s="38" t="str">
        <x:v>Gener</x:v>
      </x:c>
      <x:c r="D9" s="38" t="str">
        <x:v>Alaior</x:v>
      </x:c>
      <x:c r="E9" s="43" t="n">
        <x:v>34788</x:v>
      </x:c>
      <x:c r="F9" s="43" t="n">
        <x:v>14308</x:v>
      </x:c>
      <x:c r="G9" s="43" t="n">
        <x:v>11755</x:v>
      </x:c>
      <x:c r="H9" s="43" t="n">
        <x:v>0</x:v>
      </x:c>
      <x:c r="I9" s="43" t="n">
        <x:v>241800</x:v>
      </x:c>
      <x:c r="J9" s="43" t="n">
        <x:v>60851</x:v>
      </x:c>
      <x:c r="K9" s="43" t="n">
        <x:v>302651</x:v>
      </x:c>
      <x:c r="L9" s="51" t="n">
        <x:v>0.20105996676039398</x:v>
      </x:c>
      <x:c r="M9" s="41" t="str">
        <x:v>https://cremenorca.org/documents/documents/13546doc1220240429024902.pdf</x:v>
      </x:c>
      <x:c r="N9" s="39" t="str">
        <x:v>OBSERVADO</x:v>
      </x:c>
      <x:c r="O9" s="38" t="str">
        <x:v>Universo núcleo comparable: papel+vidrio+envases+orgánica+resto; no equivale al total insular generado con deixalleries/otras fracciones.</x:v>
      </x:c>
    </x:row>
    <x:row r="10" ht="28" customHeight="1">
      <x:c r="A10" s="37" t="n">
        <x:v>2023</x:v>
      </x:c>
      <x:c r="B10" s="37" t="n">
        <x:v>1</x:v>
      </x:c>
      <x:c r="C10" s="37" t="str">
        <x:v>Gener</x:v>
      </x:c>
      <x:c r="D10" s="37" t="str">
        <x:v>Maó</x:v>
      </x:c>
      <x:c r="E10" s="44" t="n">
        <x:v>121452</x:v>
      </x:c>
      <x:c r="F10" s="44" t="n">
        <x:v>53890</x:v>
      </x:c>
      <x:c r="G10" s="44" t="n">
        <x:v>58651</x:v>
      </x:c>
      <x:c r="H10" s="44" t="n">
        <x:v>700</x:v>
      </x:c>
      <x:c r="I10" s="44" t="n">
        <x:v>818160</x:v>
      </x:c>
      <x:c r="J10" s="44" t="n">
        <x:v>234693</x:v>
      </x:c>
      <x:c r="K10" s="44" t="n">
        <x:v>1052853</x:v>
      </x:c>
      <x:c r="L10" s="52" t="n">
        <x:v>0.2229114605742682</x:v>
      </x:c>
      <x:c r="M10" s="42" t="str">
        <x:v>https://cremenorca.org/documents/documents/13546doc1220240429024902.pdf</x:v>
      </x:c>
      <x:c r="N10" s="40" t="str">
        <x:v>OBSERVADO</x:v>
      </x:c>
      <x:c r="O10" s="37" t="str">
        <x:v>Universo núcleo comparable: papel+vidrio+envases+orgánica+resto; no equivale al total insular generado con deixalleries/otras fracciones.</x:v>
      </x:c>
    </x:row>
    <x:row r="11" ht="28" customHeight="1">
      <x:c r="A11" s="38" t="n">
        <x:v>2023</x:v>
      </x:c>
      <x:c r="B11" s="38" t="n">
        <x:v>1</x:v>
      </x:c>
      <x:c r="C11" s="38" t="str">
        <x:v>Gener</x:v>
      </x:c>
      <x:c r="D11" s="38" t="str">
        <x:v>Es Castell</x:v>
      </x:c>
      <x:c r="E11" s="43" t="n">
        <x:v>14409</x:v>
      </x:c>
      <x:c r="F11" s="43" t="n">
        <x:v>8680</x:v>
      </x:c>
      <x:c r="G11" s="43" t="n">
        <x:v>10579</x:v>
      </x:c>
      <x:c r="H11" s="43" t="n">
        <x:v>0</x:v>
      </x:c>
      <x:c r="I11" s="43" t="n">
        <x:v>169940</x:v>
      </x:c>
      <x:c r="J11" s="43" t="n">
        <x:v>33668</x:v>
      </x:c>
      <x:c r="K11" s="43" t="n">
        <x:v>203608</x:v>
      </x:c>
      <x:c r="L11" s="51" t="n">
        <x:v>0.1653569604337747</x:v>
      </x:c>
      <x:c r="M11" s="41" t="str">
        <x:v>https://cremenorca.org/documents/documents/13546doc1220240429024902.pdf</x:v>
      </x:c>
      <x:c r="N11" s="39" t="str">
        <x:v>OBSERVADO</x:v>
      </x:c>
      <x:c r="O11" s="38" t="str">
        <x:v>Universo núcleo comparable: papel+vidrio+envases+orgánica+resto; no equivale al total insular generado con deixalleries/otras fracciones.</x:v>
      </x:c>
    </x:row>
    <x:row r="12" ht="28" customHeight="1">
      <x:c r="A12" s="37" t="n">
        <x:v>2023</x:v>
      </x:c>
      <x:c r="B12" s="37" t="n">
        <x:v>1</x:v>
      </x:c>
      <x:c r="C12" s="37" t="str">
        <x:v>Gener</x:v>
      </x:c>
      <x:c r="D12" s="37" t="str">
        <x:v>Sant Lluís</x:v>
      </x:c>
      <x:c r="E12" s="44" t="n">
        <x:v>28007</x:v>
      </x:c>
      <x:c r="F12" s="44" t="n">
        <x:v>17735</x:v>
      </x:c>
      <x:c r="G12" s="44" t="n">
        <x:v>42786</x:v>
      </x:c>
      <x:c r="H12" s="44" t="n">
        <x:v>6340</x:v>
      </x:c>
      <x:c r="I12" s="44" t="n">
        <x:v>160640</x:v>
      </x:c>
      <x:c r="J12" s="44" t="n">
        <x:v>94868</x:v>
      </x:c>
      <x:c r="K12" s="44" t="n">
        <x:v>255508</x:v>
      </x:c>
      <x:c r="L12" s="52" t="n">
        <x:v>0.3712917012383174</x:v>
      </x:c>
      <x:c r="M12" s="42" t="str">
        <x:v>https://cremenorca.org/documents/documents/13546doc1220240429024902.pdf</x:v>
      </x:c>
      <x:c r="N12" s="40" t="str">
        <x:v>OBSERVADO</x:v>
      </x:c>
      <x:c r="O12" s="37" t="str">
        <x:v>Universo núcleo comparable: papel+vidrio+envases+orgánica+resto; no equivale al total insular generado con deixalleries/otras fracciones.</x:v>
      </x:c>
    </x:row>
    <x:row r="13" ht="28" customHeight="1">
      <x:c r="A13" s="38" t="n">
        <x:v>2023</x:v>
      </x:c>
      <x:c r="B13" s="38" t="n">
        <x:v>2</x:v>
      </x:c>
      <x:c r="C13" s="38" t="str">
        <x:v>Febrer</x:v>
      </x:c>
      <x:c r="D13" s="38" t="str">
        <x:v>Ciutadella</x:v>
      </x:c>
      <x:c r="E13" s="43" t="n">
        <x:v>84953</x:v>
      </x:c>
      <x:c r="F13" s="43" t="n">
        <x:v>39339</x:v>
      </x:c>
      <x:c r="G13" s="43" t="n">
        <x:v>49991</x:v>
      </x:c>
      <x:c r="H13" s="43" t="n">
        <x:v>0</x:v>
      </x:c>
      <x:c r="I13" s="43" t="n">
        <x:v>786320</x:v>
      </x:c>
      <x:c r="J13" s="43" t="n">
        <x:v>174283</x:v>
      </x:c>
      <x:c r="K13" s="43" t="n">
        <x:v>960603</x:v>
      </x:c>
      <x:c r="L13" s="51" t="n">
        <x:v>0.18143083042630515</x:v>
      </x:c>
      <x:c r="M13" s="41" t="str">
        <x:v>https://cremenorca.org/documents/documents/13546doc1220240429024902.pdf</x:v>
      </x:c>
      <x:c r="N13" s="39" t="str">
        <x:v>OBSERVADO</x:v>
      </x:c>
      <x:c r="O13" s="38" t="str">
        <x:v>Universo núcleo comparable: papel+vidrio+envases+orgánica+resto; no equivale al total insular generado con deixalleries/otras fracciones.</x:v>
      </x:c>
    </x:row>
    <x:row r="14" ht="28" customHeight="1">
      <x:c r="A14" s="37" t="n">
        <x:v>2023</x:v>
      </x:c>
      <x:c r="B14" s="37" t="n">
        <x:v>2</x:v>
      </x:c>
      <x:c r="C14" s="37" t="str">
        <x:v>Febrer</x:v>
      </x:c>
      <x:c r="D14" s="37" t="str">
        <x:v>Ferreries</x:v>
      </x:c>
      <x:c r="E14" s="44" t="n">
        <x:v>22092</x:v>
      </x:c>
      <x:c r="F14" s="44" t="n">
        <x:v>6939</x:v>
      </x:c>
      <x:c r="G14" s="44" t="n">
        <x:v>11486</x:v>
      </x:c>
      <x:c r="H14" s="44" t="n">
        <x:v>0</x:v>
      </x:c>
      <x:c r="I14" s="44" t="n">
        <x:v>103980</x:v>
      </x:c>
      <x:c r="J14" s="44" t="n">
        <x:v>40517</x:v>
      </x:c>
      <x:c r="K14" s="44" t="n">
        <x:v>144497</x:v>
      </x:c>
      <x:c r="L14" s="52" t="n">
        <x:v>0.28040028512702686</x:v>
      </x:c>
      <x:c r="M14" s="42" t="str">
        <x:v>https://cremenorca.org/documents/documents/13546doc1220240429024902.pdf</x:v>
      </x:c>
      <x:c r="N14" s="40" t="str">
        <x:v>OBSERVADO</x:v>
      </x:c>
      <x:c r="O14" s="37" t="str">
        <x:v>Universo núcleo comparable: papel+vidrio+envases+orgánica+resto; no equivale al total insular generado con deixalleries/otras fracciones.</x:v>
      </x:c>
    </x:row>
    <x:row r="15" ht="28" customHeight="1">
      <x:c r="A15" s="38" t="n">
        <x:v>2023</x:v>
      </x:c>
      <x:c r="B15" s="38" t="n">
        <x:v>2</x:v>
      </x:c>
      <x:c r="C15" s="38" t="str">
        <x:v>Febrer</x:v>
      </x:c>
      <x:c r="D15" s="38" t="str">
        <x:v>Es Migjorn Gran</x:v>
      </x:c>
      <x:c r="E15" s="43" t="n">
        <x:v>7196</x:v>
      </x:c>
      <x:c r="F15" s="43" t="n">
        <x:v>4391</x:v>
      </x:c>
      <x:c r="G15" s="43" t="n">
        <x:v>4458</x:v>
      </x:c>
      <x:c r="H15" s="43" t="n">
        <x:v>0</x:v>
      </x:c>
      <x:c r="I15" s="43" t="n">
        <x:v>34300</x:v>
      </x:c>
      <x:c r="J15" s="43" t="n">
        <x:v>16045</x:v>
      </x:c>
      <x:c r="K15" s="43" t="n">
        <x:v>50345</x:v>
      </x:c>
      <x:c r="L15" s="51" t="n">
        <x:v>0.31870096335286524</x:v>
      </x:c>
      <x:c r="M15" s="41" t="str">
        <x:v>https://cremenorca.org/documents/documents/13546doc1220240429024902.pdf</x:v>
      </x:c>
      <x:c r="N15" s="39" t="str">
        <x:v>OBSERVADO</x:v>
      </x:c>
      <x:c r="O15" s="38" t="str">
        <x:v>Universo núcleo comparable: papel+vidrio+envases+orgánica+resto; no equivale al total insular generado con deixalleries/otras fracciones.</x:v>
      </x:c>
    </x:row>
    <x:row r="16" ht="28" customHeight="1">
      <x:c r="A16" s="37" t="n">
        <x:v>2023</x:v>
      </x:c>
      <x:c r="B16" s="37" t="n">
        <x:v>2</x:v>
      </x:c>
      <x:c r="C16" s="37" t="str">
        <x:v>Febrer</x:v>
      </x:c>
      <x:c r="D16" s="37" t="str">
        <x:v>Es Mercadal</x:v>
      </x:c>
      <x:c r="E16" s="44" t="n">
        <x:v>16065</x:v>
      </x:c>
      <x:c r="F16" s="44" t="n">
        <x:v>10440</x:v>
      </x:c>
      <x:c r="G16" s="44" t="n">
        <x:v>11724</x:v>
      </x:c>
      <x:c r="H16" s="44" t="n">
        <x:v>6480</x:v>
      </x:c>
      <x:c r="I16" s="44" t="n">
        <x:v>151620</x:v>
      </x:c>
      <x:c r="J16" s="44" t="n">
        <x:v>44709</x:v>
      </x:c>
      <x:c r="K16" s="44" t="n">
        <x:v>196329</x:v>
      </x:c>
      <x:c r="L16" s="52" t="n">
        <x:v>0.22772489036260563</x:v>
      </x:c>
      <x:c r="M16" s="42" t="str">
        <x:v>https://cremenorca.org/documents/documents/13546doc1220240429024902.pdf</x:v>
      </x:c>
      <x:c r="N16" s="40" t="str">
        <x:v>OBSERVADO</x:v>
      </x:c>
      <x:c r="O16" s="37" t="str">
        <x:v>Universo núcleo comparable: papel+vidrio+envases+orgánica+resto; no equivale al total insular generado con deixalleries/otras fracciones.</x:v>
      </x:c>
    </x:row>
    <x:row r="17" ht="28" customHeight="1">
      <x:c r="A17" s="38" t="n">
        <x:v>2023</x:v>
      </x:c>
      <x:c r="B17" s="38" t="n">
        <x:v>2</x:v>
      </x:c>
      <x:c r="C17" s="38" t="str">
        <x:v>Febrer</x:v>
      </x:c>
      <x:c r="D17" s="38" t="str">
        <x:v>Alaior</x:v>
      </x:c>
      <x:c r="E17" s="43" t="n">
        <x:v>34629</x:v>
      </x:c>
      <x:c r="F17" s="43" t="n">
        <x:v>10083</x:v>
      </x:c>
      <x:c r="G17" s="43" t="n">
        <x:v>10589</x:v>
      </x:c>
      <x:c r="H17" s="43" t="n">
        <x:v>0</x:v>
      </x:c>
      <x:c r="I17" s="43" t="n">
        <x:v>230500</x:v>
      </x:c>
      <x:c r="J17" s="43" t="n">
        <x:v>55301</x:v>
      </x:c>
      <x:c r="K17" s="43" t="n">
        <x:v>285801</x:v>
      </x:c>
      <x:c r="L17" s="51" t="n">
        <x:v>0.19349477433598902</x:v>
      </x:c>
      <x:c r="M17" s="41" t="str">
        <x:v>https://cremenorca.org/documents/documents/13546doc1220240429024902.pdf</x:v>
      </x:c>
      <x:c r="N17" s="39" t="str">
        <x:v>OBSERVADO</x:v>
      </x:c>
      <x:c r="O17" s="38" t="str">
        <x:v>Universo núcleo comparable: papel+vidrio+envases+orgánica+resto; no equivale al total insular generado con deixalleries/otras fracciones.</x:v>
      </x:c>
    </x:row>
    <x:row r="18" ht="28" customHeight="1">
      <x:c r="A18" s="37" t="n">
        <x:v>2023</x:v>
      </x:c>
      <x:c r="B18" s="37" t="n">
        <x:v>2</x:v>
      </x:c>
      <x:c r="C18" s="37" t="str">
        <x:v>Febrer</x:v>
      </x:c>
      <x:c r="D18" s="37" t="str">
        <x:v>Maó</x:v>
      </x:c>
      <x:c r="E18" s="44" t="n">
        <x:v>124346</x:v>
      </x:c>
      <x:c r="F18" s="44" t="n">
        <x:v>49920</x:v>
      </x:c>
      <x:c r="G18" s="44" t="n">
        <x:v>63154</x:v>
      </x:c>
      <x:c r="H18" s="44" t="n">
        <x:v>340</x:v>
      </x:c>
      <x:c r="I18" s="44" t="n">
        <x:v>768380</x:v>
      </x:c>
      <x:c r="J18" s="44" t="n">
        <x:v>237760</x:v>
      </x:c>
      <x:c r="K18" s="44" t="n">
        <x:v>1006140</x:v>
      </x:c>
      <x:c r="L18" s="52" t="n">
        <x:v>0.23630906235712723</x:v>
      </x:c>
      <x:c r="M18" s="42" t="str">
        <x:v>https://cremenorca.org/documents/documents/13546doc1220240429024902.pdf</x:v>
      </x:c>
      <x:c r="N18" s="40" t="str">
        <x:v>OBSERVADO</x:v>
      </x:c>
      <x:c r="O18" s="37" t="str">
        <x:v>Universo núcleo comparable: papel+vidrio+envases+orgánica+resto; no equivale al total insular generado con deixalleries/otras fracciones.</x:v>
      </x:c>
    </x:row>
    <x:row r="19" ht="28" customHeight="1">
      <x:c r="A19" s="38" t="n">
        <x:v>2023</x:v>
      </x:c>
      <x:c r="B19" s="38" t="n">
        <x:v>2</x:v>
      </x:c>
      <x:c r="C19" s="38" t="str">
        <x:v>Febrer</x:v>
      </x:c>
      <x:c r="D19" s="38" t="str">
        <x:v>Es Castell</x:v>
      </x:c>
      <x:c r="E19" s="43" t="n">
        <x:v>14004</x:v>
      </x:c>
      <x:c r="F19" s="43" t="n">
        <x:v>11740</x:v>
      </x:c>
      <x:c r="G19" s="43" t="n">
        <x:v>11786</x:v>
      </x:c>
      <x:c r="H19" s="43" t="n">
        <x:v>0</x:v>
      </x:c>
      <x:c r="I19" s="43" t="n">
        <x:v>154780</x:v>
      </x:c>
      <x:c r="J19" s="43" t="n">
        <x:v>37530</x:v>
      </x:c>
      <x:c r="K19" s="43" t="n">
        <x:v>192310</x:v>
      </x:c>
      <x:c r="L19" s="51" t="n">
        <x:v>0.19515365815610214</x:v>
      </x:c>
      <x:c r="M19" s="41" t="str">
        <x:v>https://cremenorca.org/documents/documents/13546doc1220240429024902.pdf</x:v>
      </x:c>
      <x:c r="N19" s="39" t="str">
        <x:v>OBSERVADO</x:v>
      </x:c>
      <x:c r="O19" s="38" t="str">
        <x:v>Universo núcleo comparable: papel+vidrio+envases+orgánica+resto; no equivale al total insular generado con deixalleries/otras fracciones.</x:v>
      </x:c>
    </x:row>
    <x:row r="20" ht="28" customHeight="1">
      <x:c r="A20" s="37" t="n">
        <x:v>2023</x:v>
      </x:c>
      <x:c r="B20" s="37" t="n">
        <x:v>2</x:v>
      </x:c>
      <x:c r="C20" s="37" t="str">
        <x:v>Febrer</x:v>
      </x:c>
      <x:c r="D20" s="37" t="str">
        <x:v>Sant Lluís</x:v>
      </x:c>
      <x:c r="E20" s="44" t="n">
        <x:v>25565</x:v>
      </x:c>
      <x:c r="F20" s="44" t="n">
        <x:v>12368</x:v>
      </x:c>
      <x:c r="G20" s="44" t="n">
        <x:v>14752</x:v>
      </x:c>
      <x:c r="H20" s="44" t="n">
        <x:v>5960</x:v>
      </x:c>
      <x:c r="I20" s="44" t="n">
        <x:v>160580</x:v>
      </x:c>
      <x:c r="J20" s="44" t="n">
        <x:v>58645</x:v>
      </x:c>
      <x:c r="K20" s="44" t="n">
        <x:v>219225</x:v>
      </x:c>
      <x:c r="L20" s="52" t="n">
        <x:v>0.26751054852320677</x:v>
      </x:c>
      <x:c r="M20" s="42" t="str">
        <x:v>https://cremenorca.org/documents/documents/13546doc1220240429024902.pdf</x:v>
      </x:c>
      <x:c r="N20" s="40" t="str">
        <x:v>OBSERVADO</x:v>
      </x:c>
      <x:c r="O20" s="37" t="str">
        <x:v>Universo núcleo comparable: papel+vidrio+envases+orgánica+resto; no equivale al total insular generado con deixalleries/otras fracciones.</x:v>
      </x:c>
    </x:row>
    <x:row r="21" ht="28" customHeight="1">
      <x:c r="A21" s="38" t="n">
        <x:v>2023</x:v>
      </x:c>
      <x:c r="B21" s="38" t="n">
        <x:v>3</x:v>
      </x:c>
      <x:c r="C21" s="38" t="str">
        <x:v>Març</x:v>
      </x:c>
      <x:c r="D21" s="38" t="str">
        <x:v>Ciutadella</x:v>
      </x:c>
      <x:c r="E21" s="43" t="n">
        <x:v>102689</x:v>
      </x:c>
      <x:c r="F21" s="43" t="n">
        <x:v>58205</x:v>
      </x:c>
      <x:c r="G21" s="43" t="n">
        <x:v>61000</x:v>
      </x:c>
      <x:c r="H21" s="43" t="n">
        <x:v>0</x:v>
      </x:c>
      <x:c r="I21" s="43" t="n">
        <x:v>972870</x:v>
      </x:c>
      <x:c r="J21" s="43" t="n">
        <x:v>221894</x:v>
      </x:c>
      <x:c r="K21" s="43" t="n">
        <x:v>1194764</x:v>
      </x:c>
      <x:c r="L21" s="51" t="n">
        <x:v>0.18572203380751345</x:v>
      </x:c>
      <x:c r="M21" s="41" t="str">
        <x:v>https://cremenorca.org/documents/documents/13546doc1220240429024902.pdf</x:v>
      </x:c>
      <x:c r="N21" s="39" t="str">
        <x:v>OBSERVADO</x:v>
      </x:c>
      <x:c r="O21" s="38" t="str">
        <x:v>Universo núcleo comparable: papel+vidrio+envases+orgánica+resto; no equivale al total insular generado con deixalleries/otras fracciones.</x:v>
      </x:c>
    </x:row>
    <x:row r="22" ht="28" customHeight="1">
      <x:c r="A22" s="37" t="n">
        <x:v>2023</x:v>
      </x:c>
      <x:c r="B22" s="37" t="n">
        <x:v>3</x:v>
      </x:c>
      <x:c r="C22" s="37" t="str">
        <x:v>Març</x:v>
      </x:c>
      <x:c r="D22" s="37" t="str">
        <x:v>Ferreries</x:v>
      </x:c>
      <x:c r="E22" s="44" t="n">
        <x:v>17462</x:v>
      </x:c>
      <x:c r="F22" s="44" t="n">
        <x:v>8866</x:v>
      </x:c>
      <x:c r="G22" s="44" t="n">
        <x:v>12839</x:v>
      </x:c>
      <x:c r="H22" s="44" t="n">
        <x:v>0</x:v>
      </x:c>
      <x:c r="I22" s="44" t="n">
        <x:v>114920</x:v>
      </x:c>
      <x:c r="J22" s="44" t="n">
        <x:v>39167</x:v>
      </x:c>
      <x:c r="K22" s="44" t="n">
        <x:v>154087</x:v>
      </x:c>
      <x:c r="L22" s="52" t="n">
        <x:v>0.2541875693601667</x:v>
      </x:c>
      <x:c r="M22" s="42" t="str">
        <x:v>https://cremenorca.org/documents/documents/13546doc1220240429024902.pdf</x:v>
      </x:c>
      <x:c r="N22" s="40" t="str">
        <x:v>OBSERVADO</x:v>
      </x:c>
      <x:c r="O22" s="37" t="str">
        <x:v>Universo núcleo comparable: papel+vidrio+envases+orgánica+resto; no equivale al total insular generado con deixalleries/otras fracciones.</x:v>
      </x:c>
    </x:row>
    <x:row r="23" ht="28" customHeight="1">
      <x:c r="A23" s="38" t="n">
        <x:v>2023</x:v>
      </x:c>
      <x:c r="B23" s="38" t="n">
        <x:v>3</x:v>
      </x:c>
      <x:c r="C23" s="38" t="str">
        <x:v>Març</x:v>
      </x:c>
      <x:c r="D23" s="38" t="str">
        <x:v>Es Migjorn Gran</x:v>
      </x:c>
      <x:c r="E23" s="43" t="n">
        <x:v>6389</x:v>
      </x:c>
      <x:c r="F23" s="43" t="n">
        <x:v>3523</x:v>
      </x:c>
      <x:c r="G23" s="43" t="n">
        <x:v>5449</x:v>
      </x:c>
      <x:c r="H23" s="43" t="n">
        <x:v>0</x:v>
      </x:c>
      <x:c r="I23" s="43" t="n">
        <x:v>47380</x:v>
      </x:c>
      <x:c r="J23" s="43" t="n">
        <x:v>15361</x:v>
      </x:c>
      <x:c r="K23" s="43" t="n">
        <x:v>62741</x:v>
      </x:c>
      <x:c r="L23" s="51" t="n">
        <x:v>0.24483192808530307</x:v>
      </x:c>
      <x:c r="M23" s="41" t="str">
        <x:v>https://cremenorca.org/documents/documents/13546doc1220240429024902.pdf</x:v>
      </x:c>
      <x:c r="N23" s="39" t="str">
        <x:v>OBSERVADO</x:v>
      </x:c>
      <x:c r="O23" s="38" t="str">
        <x:v>Universo núcleo comparable: papel+vidrio+envases+orgánica+resto; no equivale al total insular generado con deixalleries/otras fracciones.</x:v>
      </x:c>
    </x:row>
    <x:row r="24" ht="28" customHeight="1">
      <x:c r="A24" s="37" t="n">
        <x:v>2023</x:v>
      </x:c>
      <x:c r="B24" s="37" t="n">
        <x:v>3</x:v>
      </x:c>
      <x:c r="C24" s="37" t="str">
        <x:v>Març</x:v>
      </x:c>
      <x:c r="D24" s="37" t="str">
        <x:v>Es Mercadal</x:v>
      </x:c>
      <x:c r="E24" s="44" t="n">
        <x:v>19951</x:v>
      </x:c>
      <x:c r="F24" s="44" t="n">
        <x:v>19514</x:v>
      </x:c>
      <x:c r="G24" s="44" t="n">
        <x:v>13061</x:v>
      </x:c>
      <x:c r="H24" s="44" t="n">
        <x:v>0</x:v>
      </x:c>
      <x:c r="I24" s="44" t="n">
        <x:v>209260</x:v>
      </x:c>
      <x:c r="J24" s="44" t="n">
        <x:v>52526</x:v>
      </x:c>
      <x:c r="K24" s="44" t="n">
        <x:v>261786</x:v>
      </x:c>
      <x:c r="L24" s="52" t="n">
        <x:v>0.20064480147907068</x:v>
      </x:c>
      <x:c r="M24" s="42" t="str">
        <x:v>https://cremenorca.org/documents/documents/13546doc1220240429024902.pdf</x:v>
      </x:c>
      <x:c r="N24" s="40" t="str">
        <x:v>OBSERVADO</x:v>
      </x:c>
      <x:c r="O24" s="37" t="str">
        <x:v>Universo núcleo comparable: papel+vidrio+envases+orgánica+resto; no equivale al total insular generado con deixalleries/otras fracciones.</x:v>
      </x:c>
    </x:row>
    <x:row r="25" ht="28" customHeight="1">
      <x:c r="A25" s="38" t="n">
        <x:v>2023</x:v>
      </x:c>
      <x:c r="B25" s="38" t="n">
        <x:v>3</x:v>
      </x:c>
      <x:c r="C25" s="38" t="str">
        <x:v>Març</x:v>
      </x:c>
      <x:c r="D25" s="38" t="str">
        <x:v>Alaior</x:v>
      </x:c>
      <x:c r="E25" s="43" t="n">
        <x:v>35152</x:v>
      </x:c>
      <x:c r="F25" s="43" t="n">
        <x:v>13906</x:v>
      </x:c>
      <x:c r="G25" s="43" t="n">
        <x:v>14591</x:v>
      </x:c>
      <x:c r="H25" s="43" t="n">
        <x:v>0</x:v>
      </x:c>
      <x:c r="I25" s="43" t="n">
        <x:v>286820</x:v>
      </x:c>
      <x:c r="J25" s="43" t="n">
        <x:v>63649</x:v>
      </x:c>
      <x:c r="K25" s="43" t="n">
        <x:v>350469</x:v>
      </x:c>
      <x:c r="L25" s="51" t="n">
        <x:v>0.1816109270720092</x:v>
      </x:c>
      <x:c r="M25" s="41" t="str">
        <x:v>https://cremenorca.org/documents/documents/13546doc1220240429024902.pdf</x:v>
      </x:c>
      <x:c r="N25" s="39" t="str">
        <x:v>OBSERVADO</x:v>
      </x:c>
      <x:c r="O25" s="38" t="str">
        <x:v>Universo núcleo comparable: papel+vidrio+envases+orgánica+resto; no equivale al total insular generado con deixalleries/otras fracciones.</x:v>
      </x:c>
    </x:row>
    <x:row r="26" ht="28" customHeight="1">
      <x:c r="A26" s="37" t="n">
        <x:v>2023</x:v>
      </x:c>
      <x:c r="B26" s="37" t="n">
        <x:v>3</x:v>
      </x:c>
      <x:c r="C26" s="37" t="str">
        <x:v>Març</x:v>
      </x:c>
      <x:c r="D26" s="37" t="str">
        <x:v>Maó</x:v>
      </x:c>
      <x:c r="E26" s="44" t="n">
        <x:v>155700</x:v>
      </x:c>
      <x:c r="F26" s="44" t="n">
        <x:v>50960</x:v>
      </x:c>
      <x:c r="G26" s="44" t="n">
        <x:v>59377</x:v>
      </x:c>
      <x:c r="H26" s="44" t="n">
        <x:v>520</x:v>
      </x:c>
      <x:c r="I26" s="44" t="n">
        <x:v>922520</x:v>
      </x:c>
      <x:c r="J26" s="44" t="n">
        <x:v>266557</x:v>
      </x:c>
      <x:c r="K26" s="44" t="n">
        <x:v>1189077</x:v>
      </x:c>
      <x:c r="L26" s="52" t="n">
        <x:v>0.22417135307469574</x:v>
      </x:c>
      <x:c r="M26" s="42" t="str">
        <x:v>https://cremenorca.org/documents/documents/13546doc1220240429024902.pdf</x:v>
      </x:c>
      <x:c r="N26" s="40" t="str">
        <x:v>OBSERVADO</x:v>
      </x:c>
      <x:c r="O26" s="37" t="str">
        <x:v>Universo núcleo comparable: papel+vidrio+envases+orgánica+resto; no equivale al total insular generado con deixalleries/otras fracciones.</x:v>
      </x:c>
    </x:row>
    <x:row r="27" ht="28" customHeight="1">
      <x:c r="A27" s="38" t="n">
        <x:v>2023</x:v>
      </x:c>
      <x:c r="B27" s="38" t="n">
        <x:v>3</x:v>
      </x:c>
      <x:c r="C27" s="38" t="str">
        <x:v>Març</x:v>
      </x:c>
      <x:c r="D27" s="38" t="str">
        <x:v>Es Castell</x:v>
      </x:c>
      <x:c r="E27" s="43" t="n">
        <x:v>16780</x:v>
      </x:c>
      <x:c r="F27" s="43" t="n">
        <x:v>12360</x:v>
      </x:c>
      <x:c r="G27" s="43" t="n">
        <x:v>11463</x:v>
      </x:c>
      <x:c r="H27" s="43" t="n">
        <x:v>0</x:v>
      </x:c>
      <x:c r="I27" s="43" t="n">
        <x:v>180920</x:v>
      </x:c>
      <x:c r="J27" s="43" t="n">
        <x:v>40603</x:v>
      </x:c>
      <x:c r="K27" s="43" t="n">
        <x:v>221523</x:v>
      </x:c>
      <x:c r="L27" s="51" t="n">
        <x:v>0.1832902226856805</x:v>
      </x:c>
      <x:c r="M27" s="41" t="str">
        <x:v>https://cremenorca.org/documents/documents/13546doc1220240429024902.pdf</x:v>
      </x:c>
      <x:c r="N27" s="39" t="str">
        <x:v>OBSERVADO</x:v>
      </x:c>
      <x:c r="O27" s="38" t="str">
        <x:v>Universo núcleo comparable: papel+vidrio+envases+orgánica+resto; no equivale al total insular generado con deixalleries/otras fracciones.</x:v>
      </x:c>
    </x:row>
    <x:row r="28" ht="28" customHeight="1">
      <x:c r="A28" s="37" t="n">
        <x:v>2023</x:v>
      </x:c>
      <x:c r="B28" s="37" t="n">
        <x:v>3</x:v>
      </x:c>
      <x:c r="C28" s="37" t="str">
        <x:v>Març</x:v>
      </x:c>
      <x:c r="D28" s="37" t="str">
        <x:v>Sant Lluís</x:v>
      </x:c>
      <x:c r="E28" s="44" t="n">
        <x:v>27657</x:v>
      </x:c>
      <x:c r="F28" s="44" t="n">
        <x:v>14706</x:v>
      </x:c>
      <x:c r="G28" s="44" t="n">
        <x:v>16480</x:v>
      </x:c>
      <x:c r="H28" s="44" t="n">
        <x:v>7520</x:v>
      </x:c>
      <x:c r="I28" s="44" t="n">
        <x:v>189800</x:v>
      </x:c>
      <x:c r="J28" s="44" t="n">
        <x:v>66363</x:v>
      </x:c>
      <x:c r="K28" s="44" t="n">
        <x:v>256163</x:v>
      </x:c>
      <x:c r="L28" s="52" t="n">
        <x:v>0.2590655168779254</x:v>
      </x:c>
      <x:c r="M28" s="42" t="str">
        <x:v>https://cremenorca.org/documents/documents/13546doc1220240429024902.pdf</x:v>
      </x:c>
      <x:c r="N28" s="40" t="str">
        <x:v>OBSERVADO</x:v>
      </x:c>
      <x:c r="O28" s="37" t="str">
        <x:v>Universo núcleo comparable: papel+vidrio+envases+orgánica+resto; no equivale al total insular generado con deixalleries/otras fracciones.</x:v>
      </x:c>
    </x:row>
    <x:row r="29" ht="28" customHeight="1">
      <x:c r="A29" s="38" t="n">
        <x:v>2023</x:v>
      </x:c>
      <x:c r="B29" s="38" t="n">
        <x:v>4</x:v>
      </x:c>
      <x:c r="C29" s="38" t="str">
        <x:v>Abril</x:v>
      </x:c>
      <x:c r="D29" s="38" t="str">
        <x:v>Ciutadella</x:v>
      </x:c>
      <x:c r="E29" s="43" t="n">
        <x:v>120367</x:v>
      </x:c>
      <x:c r="F29" s="43" t="n">
        <x:v>54776</x:v>
      </x:c>
      <x:c r="G29" s="43" t="n">
        <x:v>57070</x:v>
      </x:c>
      <x:c r="H29" s="43" t="n">
        <x:v>0</x:v>
      </x:c>
      <x:c r="I29" s="43" t="n">
        <x:v>1153120</x:v>
      </x:c>
      <x:c r="J29" s="43" t="n">
        <x:v>232213</x:v>
      </x:c>
      <x:c r="K29" s="43" t="n">
        <x:v>1385333</x:v>
      </x:c>
      <x:c r="L29" s="51" t="n">
        <x:v>0.16762251386489746</x:v>
      </x:c>
      <x:c r="M29" s="41" t="str">
        <x:v>https://cremenorca.org/documents/documents/13546doc1220240429024902.pdf</x:v>
      </x:c>
      <x:c r="N29" s="39" t="str">
        <x:v>OBSERVADO</x:v>
      </x:c>
      <x:c r="O29" s="38" t="str">
        <x:v>Universo núcleo comparable: papel+vidrio+envases+orgánica+resto; no equivale al total insular generado con deixalleries/otras fracciones.</x:v>
      </x:c>
    </x:row>
    <x:row r="30" ht="28" customHeight="1">
      <x:c r="A30" s="37" t="n">
        <x:v>2023</x:v>
      </x:c>
      <x:c r="B30" s="37" t="n">
        <x:v>4</x:v>
      </x:c>
      <x:c r="C30" s="37" t="str">
        <x:v>Abril</x:v>
      </x:c>
      <x:c r="D30" s="37" t="str">
        <x:v>Ferreries</x:v>
      </x:c>
      <x:c r="E30" s="44" t="n">
        <x:v>20611</x:v>
      </x:c>
      <x:c r="F30" s="44" t="n">
        <x:v>9039</x:v>
      </x:c>
      <x:c r="G30" s="44" t="n">
        <x:v>8810</x:v>
      </x:c>
      <x:c r="H30" s="44" t="n">
        <x:v>0</x:v>
      </x:c>
      <x:c r="I30" s="44" t="n">
        <x:v>123440</x:v>
      </x:c>
      <x:c r="J30" s="44" t="n">
        <x:v>38460</x:v>
      </x:c>
      <x:c r="K30" s="44" t="n">
        <x:v>161900</x:v>
      </x:c>
      <x:c r="L30" s="52" t="n">
        <x:v>0.23755404570722669</x:v>
      </x:c>
      <x:c r="M30" s="42" t="str">
        <x:v>https://cremenorca.org/documents/documents/13546doc1220240429024902.pdf</x:v>
      </x:c>
      <x:c r="N30" s="40" t="str">
        <x:v>OBSERVADO</x:v>
      </x:c>
      <x:c r="O30" s="37" t="str">
        <x:v>Universo núcleo comparable: papel+vidrio+envases+orgánica+resto; no equivale al total insular generado con deixalleries/otras fracciones.</x:v>
      </x:c>
    </x:row>
    <x:row r="31" ht="28" customHeight="1">
      <x:c r="A31" s="38" t="n">
        <x:v>2023</x:v>
      </x:c>
      <x:c r="B31" s="38" t="n">
        <x:v>4</x:v>
      </x:c>
      <x:c r="C31" s="38" t="str">
        <x:v>Abril</x:v>
      </x:c>
      <x:c r="D31" s="38" t="str">
        <x:v>Es Migjorn Gran</x:v>
      </x:c>
      <x:c r="E31" s="43" t="n">
        <x:v>5761</x:v>
      </x:c>
      <x:c r="F31" s="43" t="n">
        <x:v>5000</x:v>
      </x:c>
      <x:c r="G31" s="43" t="n">
        <x:v>3237</x:v>
      </x:c>
      <x:c r="H31" s="43" t="n">
        <x:v>0</x:v>
      </x:c>
      <x:c r="I31" s="43" t="n">
        <x:v>62960</x:v>
      </x:c>
      <x:c r="J31" s="43" t="n">
        <x:v>13998</x:v>
      </x:c>
      <x:c r="K31" s="43" t="n">
        <x:v>76958</x:v>
      </x:c>
      <x:c r="L31" s="51" t="n">
        <x:v>0.18189142129473218</x:v>
      </x:c>
      <x:c r="M31" s="41" t="str">
        <x:v>https://cremenorca.org/documents/documents/13546doc1220240429024902.pdf</x:v>
      </x:c>
      <x:c r="N31" s="39" t="str">
        <x:v>OBSERVADO</x:v>
      </x:c>
      <x:c r="O31" s="38" t="str">
        <x:v>Universo núcleo comparable: papel+vidrio+envases+orgánica+resto; no equivale al total insular generado con deixalleries/otras fracciones.</x:v>
      </x:c>
    </x:row>
    <x:row r="32" ht="28" customHeight="1">
      <x:c r="A32" s="37" t="n">
        <x:v>2023</x:v>
      </x:c>
      <x:c r="B32" s="37" t="n">
        <x:v>4</x:v>
      </x:c>
      <x:c r="C32" s="37" t="str">
        <x:v>Abril</x:v>
      </x:c>
      <x:c r="D32" s="37" t="str">
        <x:v>Es Mercadal</x:v>
      </x:c>
      <x:c r="E32" s="44" t="n">
        <x:v>39686</x:v>
      </x:c>
      <x:c r="F32" s="44" t="n">
        <x:v>20308</x:v>
      </x:c>
      <x:c r="G32" s="44" t="n">
        <x:v>21209</x:v>
      </x:c>
      <x:c r="H32" s="44" t="n">
        <x:v>0</x:v>
      </x:c>
      <x:c r="I32" s="44" t="n">
        <x:v>270660</x:v>
      </x:c>
      <x:c r="J32" s="44" t="n">
        <x:v>81203</x:v>
      </x:c>
      <x:c r="K32" s="44" t="n">
        <x:v>351863</x:v>
      </x:c>
      <x:c r="L32" s="52" t="n">
        <x:v>0.2307801615969852</x:v>
      </x:c>
      <x:c r="M32" s="42" t="str">
        <x:v>https://cremenorca.org/documents/documents/13546doc1220240429024902.pdf</x:v>
      </x:c>
      <x:c r="N32" s="40" t="str">
        <x:v>OBSERVADO</x:v>
      </x:c>
      <x:c r="O32" s="37" t="str">
        <x:v>Universo núcleo comparable: papel+vidrio+envases+orgánica+resto; no equivale al total insular generado con deixalleries/otras fracciones.</x:v>
      </x:c>
    </x:row>
    <x:row r="33" ht="28" customHeight="1">
      <x:c r="A33" s="38" t="n">
        <x:v>2023</x:v>
      </x:c>
      <x:c r="B33" s="38" t="n">
        <x:v>4</x:v>
      </x:c>
      <x:c r="C33" s="38" t="str">
        <x:v>Abril</x:v>
      </x:c>
      <x:c r="D33" s="38" t="str">
        <x:v>Alaior</x:v>
      </x:c>
      <x:c r="E33" s="43" t="n">
        <x:v>35485</x:v>
      </x:c>
      <x:c r="F33" s="43" t="n">
        <x:v>15307</x:v>
      </x:c>
      <x:c r="G33" s="43" t="n">
        <x:v>12572</x:v>
      </x:c>
      <x:c r="H33" s="43" t="n">
        <x:v>0</x:v>
      </x:c>
      <x:c r="I33" s="43" t="n">
        <x:v>304260</x:v>
      </x:c>
      <x:c r="J33" s="43" t="n">
        <x:v>63364</x:v>
      </x:c>
      <x:c r="K33" s="43" t="n">
        <x:v>367624</x:v>
      </x:c>
      <x:c r="L33" s="51" t="n">
        <x:v>0.1723608904750506</x:v>
      </x:c>
      <x:c r="M33" s="41" t="str">
        <x:v>https://cremenorca.org/documents/documents/13546doc1220240429024902.pdf</x:v>
      </x:c>
      <x:c r="N33" s="39" t="str">
        <x:v>OBSERVADO</x:v>
      </x:c>
      <x:c r="O33" s="38" t="str">
        <x:v>Universo núcleo comparable: papel+vidrio+envases+orgánica+resto; no equivale al total insular generado con deixalleries/otras fracciones.</x:v>
      </x:c>
    </x:row>
    <x:row r="34" ht="28" customHeight="1">
      <x:c r="A34" s="37" t="n">
        <x:v>2023</x:v>
      </x:c>
      <x:c r="B34" s="37" t="n">
        <x:v>4</x:v>
      </x:c>
      <x:c r="C34" s="37" t="str">
        <x:v>Abril</x:v>
      </x:c>
      <x:c r="D34" s="37" t="str">
        <x:v>Maó</x:v>
      </x:c>
      <x:c r="E34" s="44" t="n">
        <x:v>129122</x:v>
      </x:c>
      <x:c r="F34" s="44" t="n">
        <x:v>54916</x:v>
      </x:c>
      <x:c r="G34" s="44" t="n">
        <x:v>59939</x:v>
      </x:c>
      <x:c r="H34" s="44" t="n">
        <x:v>260</x:v>
      </x:c>
      <x:c r="I34" s="44" t="n">
        <x:v>840800</x:v>
      </x:c>
      <x:c r="J34" s="44" t="n">
        <x:v>244237</x:v>
      </x:c>
      <x:c r="K34" s="44" t="n">
        <x:v>1085037</x:v>
      </x:c>
      <x:c r="L34" s="52" t="n">
        <x:v>0.22509554973701357</x:v>
      </x:c>
      <x:c r="M34" s="42" t="str">
        <x:v>https://cremenorca.org/documents/documents/13546doc1220240429024902.pdf</x:v>
      </x:c>
      <x:c r="N34" s="40" t="str">
        <x:v>OBSERVADO</x:v>
      </x:c>
      <x:c r="O34" s="37" t="str">
        <x:v>Universo núcleo comparable: papel+vidrio+envases+orgánica+resto; no equivale al total insular generado con deixalleries/otras fracciones.</x:v>
      </x:c>
    </x:row>
    <x:row r="35" ht="28" customHeight="1">
      <x:c r="A35" s="38" t="n">
        <x:v>2023</x:v>
      </x:c>
      <x:c r="B35" s="38" t="n">
        <x:v>4</x:v>
      </x:c>
      <x:c r="C35" s="38" t="str">
        <x:v>Abril</x:v>
      </x:c>
      <x:c r="D35" s="38" t="str">
        <x:v>Es Castell</x:v>
      </x:c>
      <x:c r="E35" s="43" t="n">
        <x:v>15038</x:v>
      </x:c>
      <x:c r="F35" s="43" t="n">
        <x:v>18344</x:v>
      </x:c>
      <x:c r="G35" s="43" t="n">
        <x:v>9881</x:v>
      </x:c>
      <x:c r="H35" s="43" t="n">
        <x:v>0</x:v>
      </x:c>
      <x:c r="I35" s="43" t="n">
        <x:v>188720</x:v>
      </x:c>
      <x:c r="J35" s="43" t="n">
        <x:v>43263</x:v>
      </x:c>
      <x:c r="K35" s="43" t="n">
        <x:v>231983</x:v>
      </x:c>
      <x:c r="L35" s="51" t="n">
        <x:v>0.18649211364625856</x:v>
      </x:c>
      <x:c r="M35" s="41" t="str">
        <x:v>https://cremenorca.org/documents/documents/13546doc1220240429024902.pdf</x:v>
      </x:c>
      <x:c r="N35" s="39" t="str">
        <x:v>OBSERVADO</x:v>
      </x:c>
      <x:c r="O35" s="38" t="str">
        <x:v>Universo núcleo comparable: papel+vidrio+envases+orgánica+resto; no equivale al total insular generado con deixalleries/otras fracciones.</x:v>
      </x:c>
    </x:row>
    <x:row r="36" ht="28" customHeight="1">
      <x:c r="A36" s="37" t="n">
        <x:v>2023</x:v>
      </x:c>
      <x:c r="B36" s="37" t="n">
        <x:v>4</x:v>
      </x:c>
      <x:c r="C36" s="37" t="str">
        <x:v>Abril</x:v>
      </x:c>
      <x:c r="D36" s="37" t="str">
        <x:v>Sant Lluís</x:v>
      </x:c>
      <x:c r="E36" s="44" t="n">
        <x:v>36380</x:v>
      </x:c>
      <x:c r="F36" s="44" t="n">
        <x:v>21950</x:v>
      </x:c>
      <x:c r="G36" s="44" t="n">
        <x:v>17202</x:v>
      </x:c>
      <x:c r="H36" s="44" t="n">
        <x:v>9480</x:v>
      </x:c>
      <x:c r="I36" s="44" t="n">
        <x:v>248980</x:v>
      </x:c>
      <x:c r="J36" s="44" t="n">
        <x:v>85012</x:v>
      </x:c>
      <x:c r="K36" s="44" t="n">
        <x:v>333992</x:v>
      </x:c>
      <x:c r="L36" s="52" t="n">
        <x:v>0.25453304270760974</x:v>
      </x:c>
      <x:c r="M36" s="42" t="str">
        <x:v>https://cremenorca.org/documents/documents/13546doc1220240429024902.pdf</x:v>
      </x:c>
      <x:c r="N36" s="40" t="str">
        <x:v>OBSERVADO</x:v>
      </x:c>
      <x:c r="O36" s="37" t="str">
        <x:v>Universo núcleo comparable: papel+vidrio+envases+orgánica+resto; no equivale al total insular generado con deixalleries/otras fracciones.</x:v>
      </x:c>
    </x:row>
    <x:row r="37" ht="28" customHeight="1">
      <x:c r="A37" s="38" t="n">
        <x:v>2023</x:v>
      </x:c>
      <x:c r="B37" s="38" t="n">
        <x:v>5</x:v>
      </x:c>
      <x:c r="C37" s="38" t="str">
        <x:v>Maig</x:v>
      </x:c>
      <x:c r="D37" s="38" t="str">
        <x:v>Ciutadella</x:v>
      </x:c>
      <x:c r="E37" s="43" t="n">
        <x:v>152825</x:v>
      </x:c>
      <x:c r="F37" s="43" t="n">
        <x:v>106832</x:v>
      </x:c>
      <x:c r="G37" s="43" t="n">
        <x:v>77524</x:v>
      </x:c>
      <x:c r="H37" s="43" t="n">
        <x:v>5960</x:v>
      </x:c>
      <x:c r="I37" s="43" t="n">
        <x:v>1540140</x:v>
      </x:c>
      <x:c r="J37" s="43" t="n">
        <x:v>343141</x:v>
      </x:c>
      <x:c r="K37" s="43" t="n">
        <x:v>1883281</x:v>
      </x:c>
      <x:c r="L37" s="51" t="n">
        <x:v>0.18220382407086355</x:v>
      </x:c>
      <x:c r="M37" s="41" t="str">
        <x:v>https://cremenorca.org/documents/documents/13546doc1220240429024902.pdf</x:v>
      </x:c>
      <x:c r="N37" s="39" t="str">
        <x:v>OBSERVADO</x:v>
      </x:c>
      <x:c r="O37" s="38" t="str">
        <x:v>Universo núcleo comparable: papel+vidrio+envases+orgánica+resto; no equivale al total insular generado con deixalleries/otras fracciones.</x:v>
      </x:c>
    </x:row>
    <x:row r="38" ht="28" customHeight="1">
      <x:c r="A38" s="37" t="n">
        <x:v>2023</x:v>
      </x:c>
      <x:c r="B38" s="37" t="n">
        <x:v>5</x:v>
      </x:c>
      <x:c r="C38" s="37" t="str">
        <x:v>Maig</x:v>
      </x:c>
      <x:c r="D38" s="37" t="str">
        <x:v>Ferreries</x:v>
      </x:c>
      <x:c r="E38" s="44" t="n">
        <x:v>26373</x:v>
      </x:c>
      <x:c r="F38" s="44" t="n">
        <x:v>12566</x:v>
      </x:c>
      <x:c r="G38" s="44" t="n">
        <x:v>13481</x:v>
      </x:c>
      <x:c r="H38" s="44" t="n">
        <x:v>0</x:v>
      </x:c>
      <x:c r="I38" s="44" t="n">
        <x:v>141880</x:v>
      </x:c>
      <x:c r="J38" s="44" t="n">
        <x:v>52420</x:v>
      </x:c>
      <x:c r="K38" s="44" t="n">
        <x:v>194300</x:v>
      </x:c>
      <x:c r="L38" s="52" t="n">
        <x:v>0.26978898610396296</x:v>
      </x:c>
      <x:c r="M38" s="42" t="str">
        <x:v>https://cremenorca.org/documents/documents/13546doc1220240429024902.pdf</x:v>
      </x:c>
      <x:c r="N38" s="40" t="str">
        <x:v>OBSERVADO</x:v>
      </x:c>
      <x:c r="O38" s="37" t="str">
        <x:v>Universo núcleo comparable: papel+vidrio+envases+orgánica+resto; no equivale al total insular generado con deixalleries/otras fracciones.</x:v>
      </x:c>
    </x:row>
    <x:row r="39" ht="28" customHeight="1">
      <x:c r="A39" s="38" t="n">
        <x:v>2023</x:v>
      </x:c>
      <x:c r="B39" s="38" t="n">
        <x:v>5</x:v>
      </x:c>
      <x:c r="C39" s="38" t="str">
        <x:v>Maig</x:v>
      </x:c>
      <x:c r="D39" s="38" t="str">
        <x:v>Es Migjorn Gran</x:v>
      </x:c>
      <x:c r="E39" s="43" t="n">
        <x:v>12389</x:v>
      </x:c>
      <x:c r="F39" s="43" t="n">
        <x:v>9916</x:v>
      </x:c>
      <x:c r="G39" s="43" t="n">
        <x:v>6654</x:v>
      </x:c>
      <x:c r="H39" s="43" t="n">
        <x:v>0</x:v>
      </x:c>
      <x:c r="I39" s="43" t="n">
        <x:v>96560</x:v>
      </x:c>
      <x:c r="J39" s="43" t="n">
        <x:v>28959</x:v>
      </x:c>
      <x:c r="K39" s="43" t="n">
        <x:v>125519</x:v>
      </x:c>
      <x:c r="L39" s="51" t="n">
        <x:v>0.23071407515993594</x:v>
      </x:c>
      <x:c r="M39" s="41" t="str">
        <x:v>https://cremenorca.org/documents/documents/13546doc1220240429024902.pdf</x:v>
      </x:c>
      <x:c r="N39" s="39" t="str">
        <x:v>OBSERVADO</x:v>
      </x:c>
      <x:c r="O39" s="38" t="str">
        <x:v>Universo núcleo comparable: papel+vidrio+envases+orgánica+resto; no equivale al total insular generado con deixalleries/otras fracciones.</x:v>
      </x:c>
    </x:row>
    <x:row r="40" ht="28" customHeight="1">
      <x:c r="A40" s="37" t="n">
        <x:v>2023</x:v>
      </x:c>
      <x:c r="B40" s="37" t="n">
        <x:v>5</x:v>
      </x:c>
      <x:c r="C40" s="37" t="str">
        <x:v>Maig</x:v>
      </x:c>
      <x:c r="D40" s="37" t="str">
        <x:v>Es Mercadal</x:v>
      </x:c>
      <x:c r="E40" s="44" t="n">
        <x:v>47499</x:v>
      </x:c>
      <x:c r="F40" s="44" t="n">
        <x:v>32159</x:v>
      </x:c>
      <x:c r="G40" s="44" t="n">
        <x:v>24022</x:v>
      </x:c>
      <x:c r="H40" s="44" t="n">
        <x:v>0</x:v>
      </x:c>
      <x:c r="I40" s="44" t="n">
        <x:v>363200</x:v>
      </x:c>
      <x:c r="J40" s="44" t="n">
        <x:v>103680</x:v>
      </x:c>
      <x:c r="K40" s="44" t="n">
        <x:v>466880</x:v>
      </x:c>
      <x:c r="L40" s="52" t="n">
        <x:v>0.22206991089787526</x:v>
      </x:c>
      <x:c r="M40" s="42" t="str">
        <x:v>https://cremenorca.org/documents/documents/13546doc1220240429024902.pdf</x:v>
      </x:c>
      <x:c r="N40" s="40" t="str">
        <x:v>OBSERVADO</x:v>
      </x:c>
      <x:c r="O40" s="37" t="str">
        <x:v>Universo núcleo comparable: papel+vidrio+envases+orgánica+resto; no equivale al total insular generado con deixalleries/otras fracciones.</x:v>
      </x:c>
    </x:row>
    <x:row r="41" ht="28" customHeight="1">
      <x:c r="A41" s="38" t="n">
        <x:v>2023</x:v>
      </x:c>
      <x:c r="B41" s="38" t="n">
        <x:v>5</x:v>
      </x:c>
      <x:c r="C41" s="38" t="str">
        <x:v>Maig</x:v>
      </x:c>
      <x:c r="D41" s="38" t="str">
        <x:v>Alaior</x:v>
      </x:c>
      <x:c r="E41" s="43" t="n">
        <x:v>62215</x:v>
      </x:c>
      <x:c r="F41" s="43" t="n">
        <x:v>30925</x:v>
      </x:c>
      <x:c r="G41" s="43" t="n">
        <x:v>19624</x:v>
      </x:c>
      <x:c r="H41" s="43" t="n">
        <x:v>0</x:v>
      </x:c>
      <x:c r="I41" s="43" t="n">
        <x:v>447460</x:v>
      </x:c>
      <x:c r="J41" s="43" t="n">
        <x:v>112764</x:v>
      </x:c>
      <x:c r="K41" s="43" t="n">
        <x:v>560224</x:v>
      </x:c>
      <x:c r="L41" s="51" t="n">
        <x:v>0.20128377220540355</x:v>
      </x:c>
      <x:c r="M41" s="41" t="str">
        <x:v>https://cremenorca.org/documents/documents/13546doc1220240429024902.pdf</x:v>
      </x:c>
      <x:c r="N41" s="39" t="str">
        <x:v>OBSERVADO</x:v>
      </x:c>
      <x:c r="O41" s="38" t="str">
        <x:v>Universo núcleo comparable: papel+vidrio+envases+orgánica+resto; no equivale al total insular generado con deixalleries/otras fracciones.</x:v>
      </x:c>
    </x:row>
    <x:row r="42" ht="28" customHeight="1">
      <x:c r="A42" s="37" t="n">
        <x:v>2023</x:v>
      </x:c>
      <x:c r="B42" s="37" t="n">
        <x:v>5</x:v>
      </x:c>
      <x:c r="C42" s="37" t="str">
        <x:v>Maig</x:v>
      </x:c>
      <x:c r="D42" s="37" t="str">
        <x:v>Maó</x:v>
      </x:c>
      <x:c r="E42" s="44" t="n">
        <x:v>164878</x:v>
      </x:c>
      <x:c r="F42" s="44" t="n">
        <x:v>67680</x:v>
      </x:c>
      <x:c r="G42" s="44" t="n">
        <x:v>70321</x:v>
      </x:c>
      <x:c r="H42" s="44" t="n">
        <x:v>360</x:v>
      </x:c>
      <x:c r="I42" s="44" t="n">
        <x:v>941660</x:v>
      </x:c>
      <x:c r="J42" s="44" t="n">
        <x:v>303239</x:v>
      </x:c>
      <x:c r="K42" s="44" t="n">
        <x:v>1244899</x:v>
      </x:c>
      <x:c r="L42" s="52" t="n">
        <x:v>0.2435852225762893</x:v>
      </x:c>
      <x:c r="M42" s="42" t="str">
        <x:v>https://cremenorca.org/documents/documents/13546doc1220240429024902.pdf</x:v>
      </x:c>
      <x:c r="N42" s="40" t="str">
        <x:v>OBSERVADO</x:v>
      </x:c>
      <x:c r="O42" s="37" t="str">
        <x:v>Universo núcleo comparable: papel+vidrio+envases+orgánica+resto; no equivale al total insular generado con deixalleries/otras fracciones.</x:v>
      </x:c>
    </x:row>
    <x:row r="43" ht="28" customHeight="1">
      <x:c r="A43" s="38" t="n">
        <x:v>2023</x:v>
      </x:c>
      <x:c r="B43" s="38" t="n">
        <x:v>5</x:v>
      </x:c>
      <x:c r="C43" s="38" t="str">
        <x:v>Maig</x:v>
      </x:c>
      <x:c r="D43" s="38" t="str">
        <x:v>Es Castell</x:v>
      </x:c>
      <x:c r="E43" s="43" t="n">
        <x:v>17762</x:v>
      </x:c>
      <x:c r="F43" s="43" t="n">
        <x:v>20260</x:v>
      </x:c>
      <x:c r="G43" s="43" t="n">
        <x:v>10179</x:v>
      </x:c>
      <x:c r="H43" s="43" t="n">
        <x:v>0</x:v>
      </x:c>
      <x:c r="I43" s="43" t="n">
        <x:v>208100</x:v>
      </x:c>
      <x:c r="J43" s="43" t="n">
        <x:v>48201</x:v>
      </x:c>
      <x:c r="K43" s="43" t="n">
        <x:v>256301</x:v>
      </x:c>
      <x:c r="L43" s="51" t="n">
        <x:v>0.1880640340849236</x:v>
      </x:c>
      <x:c r="M43" s="41" t="str">
        <x:v>https://cremenorca.org/documents/documents/13546doc1220240429024902.pdf</x:v>
      </x:c>
      <x:c r="N43" s="39" t="str">
        <x:v>OBSERVADO</x:v>
      </x:c>
      <x:c r="O43" s="38" t="str">
        <x:v>Universo núcleo comparable: papel+vidrio+envases+orgánica+resto; no equivale al total insular generado con deixalleries/otras fracciones.</x:v>
      </x:c>
    </x:row>
    <x:row r="44" ht="28" customHeight="1">
      <x:c r="A44" s="37" t="n">
        <x:v>2023</x:v>
      </x:c>
      <x:c r="B44" s="37" t="n">
        <x:v>5</x:v>
      </x:c>
      <x:c r="C44" s="37" t="str">
        <x:v>Maig</x:v>
      </x:c>
      <x:c r="D44" s="37" t="str">
        <x:v>Sant Lluís</x:v>
      </x:c>
      <x:c r="E44" s="44" t="n">
        <x:v>51019</x:v>
      </x:c>
      <x:c r="F44" s="44" t="n">
        <x:v>46462</x:v>
      </x:c>
      <x:c r="G44" s="44" t="n">
        <x:v>24375</x:v>
      </x:c>
      <x:c r="H44" s="44" t="n">
        <x:v>6760</x:v>
      </x:c>
      <x:c r="I44" s="44" t="n">
        <x:v>367180</x:v>
      </x:c>
      <x:c r="J44" s="44" t="n">
        <x:v>128616</x:v>
      </x:c>
      <x:c r="K44" s="44" t="n">
        <x:v>495796</x:v>
      </x:c>
      <x:c r="L44" s="52" t="n">
        <x:v>0.25941314572929186</x:v>
      </x:c>
      <x:c r="M44" s="42" t="str">
        <x:v>https://cremenorca.org/documents/documents/13546doc1220240429024902.pdf</x:v>
      </x:c>
      <x:c r="N44" s="40" t="str">
        <x:v>OBSERVADO</x:v>
      </x:c>
      <x:c r="O44" s="37" t="str">
        <x:v>Universo núcleo comparable: papel+vidrio+envases+orgánica+resto; no equivale al total insular generado con deixalleries/otras fracciones.</x:v>
      </x:c>
    </x:row>
    <x:row r="45" ht="28" customHeight="1">
      <x:c r="A45" s="38" t="n">
        <x:v>2023</x:v>
      </x:c>
      <x:c r="B45" s="38" t="n">
        <x:v>6</x:v>
      </x:c>
      <x:c r="C45" s="38" t="str">
        <x:v>Juny</x:v>
      </x:c>
      <x:c r="D45" s="38" t="str">
        <x:v>Ciutadella</x:v>
      </x:c>
      <x:c r="E45" s="43" t="n">
        <x:v>235642</x:v>
      </x:c>
      <x:c r="F45" s="43" t="n">
        <x:v>137310</x:v>
      </x:c>
      <x:c r="G45" s="43" t="n">
        <x:v>100947</x:v>
      </x:c>
      <x:c r="H45" s="43" t="n">
        <x:v>79220</x:v>
      </x:c>
      <x:c r="I45" s="43" t="n">
        <x:v>1768740</x:v>
      </x:c>
      <x:c r="J45" s="43" t="n">
        <x:v>553119</x:v>
      </x:c>
      <x:c r="K45" s="43" t="n">
        <x:v>2321859</x:v>
      </x:c>
      <x:c r="L45" s="51" t="n">
        <x:v>0.23822247604182684</x:v>
      </x:c>
      <x:c r="M45" s="41" t="str">
        <x:v>https://cremenorca.org/documents/documents/13546doc1220240429024902.pdf</x:v>
      </x:c>
      <x:c r="N45" s="39" t="str">
        <x:v>OBSERVADO</x:v>
      </x:c>
      <x:c r="O45" s="38" t="str">
        <x:v>Universo núcleo comparable: papel+vidrio+envases+orgánica+resto; no equivale al total insular generado con deixalleries/otras fracciones.</x:v>
      </x:c>
    </x:row>
    <x:row r="46" ht="28" customHeight="1">
      <x:c r="A46" s="37" t="n">
        <x:v>2023</x:v>
      </x:c>
      <x:c r="B46" s="37" t="n">
        <x:v>6</x:v>
      </x:c>
      <x:c r="C46" s="37" t="str">
        <x:v>Juny</x:v>
      </x:c>
      <x:c r="D46" s="37" t="str">
        <x:v>Ferreries</x:v>
      </x:c>
      <x:c r="E46" s="44" t="n">
        <x:v>26857</x:v>
      </x:c>
      <x:c r="F46" s="44" t="n">
        <x:v>26764</x:v>
      </x:c>
      <x:c r="G46" s="44" t="n">
        <x:v>12698</x:v>
      </x:c>
      <x:c r="H46" s="44" t="n">
        <x:v>0</x:v>
      </x:c>
      <x:c r="I46" s="44" t="n">
        <x:v>150520</x:v>
      </x:c>
      <x:c r="J46" s="44" t="n">
        <x:v>66319</x:v>
      </x:c>
      <x:c r="K46" s="44" t="n">
        <x:v>216839</x:v>
      </x:c>
      <x:c r="L46" s="52" t="n">
        <x:v>0.3058444283546779</x:v>
      </x:c>
      <x:c r="M46" s="42" t="str">
        <x:v>https://cremenorca.org/documents/documents/13546doc1220240429024902.pdf</x:v>
      </x:c>
      <x:c r="N46" s="40" t="str">
        <x:v>OBSERVADO</x:v>
      </x:c>
      <x:c r="O46" s="37" t="str">
        <x:v>Universo núcleo comparable: papel+vidrio+envases+orgánica+resto; no equivale al total insular generado con deixalleries/otras fracciones.</x:v>
      </x:c>
    </x:row>
    <x:row r="47" ht="28" customHeight="1">
      <x:c r="A47" s="38" t="n">
        <x:v>2023</x:v>
      </x:c>
      <x:c r="B47" s="38" t="n">
        <x:v>6</x:v>
      </x:c>
      <x:c r="C47" s="38" t="str">
        <x:v>Juny</x:v>
      </x:c>
      <x:c r="D47" s="38" t="str">
        <x:v>Es Migjorn Gran</x:v>
      </x:c>
      <x:c r="E47" s="43" t="n">
        <x:v>14003</x:v>
      </x:c>
      <x:c r="F47" s="43" t="n">
        <x:v>10875</x:v>
      </x:c>
      <x:c r="G47" s="43" t="n">
        <x:v>10013</x:v>
      </x:c>
      <x:c r="H47" s="43" t="n">
        <x:v>0</x:v>
      </x:c>
      <x:c r="I47" s="43" t="n">
        <x:v>119640</x:v>
      </x:c>
      <x:c r="J47" s="43" t="n">
        <x:v>34891</x:v>
      </x:c>
      <x:c r="K47" s="43" t="n">
        <x:v>154531</x:v>
      </x:c>
      <x:c r="L47" s="51" t="n">
        <x:v>0.22578641178792605</x:v>
      </x:c>
      <x:c r="M47" s="41" t="str">
        <x:v>https://cremenorca.org/documents/documents/13546doc1220240429024902.pdf</x:v>
      </x:c>
      <x:c r="N47" s="39" t="str">
        <x:v>OBSERVADO</x:v>
      </x:c>
      <x:c r="O47" s="38" t="str">
        <x:v>Universo núcleo comparable: papel+vidrio+envases+orgánica+resto; no equivale al total insular generado con deixalleries/otras fracciones.</x:v>
      </x:c>
    </x:row>
    <x:row r="48" ht="28" customHeight="1">
      <x:c r="A48" s="37" t="n">
        <x:v>2023</x:v>
      </x:c>
      <x:c r="B48" s="37" t="n">
        <x:v>6</x:v>
      </x:c>
      <x:c r="C48" s="37" t="str">
        <x:v>Juny</x:v>
      </x:c>
      <x:c r="D48" s="37" t="str">
        <x:v>Es Mercadal</x:v>
      </x:c>
      <x:c r="E48" s="44" t="n">
        <x:v>45637</x:v>
      </x:c>
      <x:c r="F48" s="44" t="n">
        <x:v>58356</x:v>
      </x:c>
      <x:c r="G48" s="44" t="n">
        <x:v>26637</x:v>
      </x:c>
      <x:c r="H48" s="44" t="n">
        <x:v>0</x:v>
      </x:c>
      <x:c r="I48" s="44" t="n">
        <x:v>478660</x:v>
      </x:c>
      <x:c r="J48" s="44" t="n">
        <x:v>130630</x:v>
      </x:c>
      <x:c r="K48" s="44" t="n">
        <x:v>609290</x:v>
      </x:c>
      <x:c r="L48" s="52" t="n">
        <x:v>0.2143970851318748</x:v>
      </x:c>
      <x:c r="M48" s="42" t="str">
        <x:v>https://cremenorca.org/documents/documents/13546doc1220240429024902.pdf</x:v>
      </x:c>
      <x:c r="N48" s="40" t="str">
        <x:v>OBSERVADO</x:v>
      </x:c>
      <x:c r="O48" s="37" t="str">
        <x:v>Universo núcleo comparable: papel+vidrio+envases+orgánica+resto; no equivale al total insular generado con deixalleries/otras fracciones.</x:v>
      </x:c>
    </x:row>
    <x:row r="49" ht="28" customHeight="1">
      <x:c r="A49" s="38" t="n">
        <x:v>2023</x:v>
      </x:c>
      <x:c r="B49" s="38" t="n">
        <x:v>6</x:v>
      </x:c>
      <x:c r="C49" s="38" t="str">
        <x:v>Juny</x:v>
      </x:c>
      <x:c r="D49" s="38" t="str">
        <x:v>Alaior</x:v>
      </x:c>
      <x:c r="E49" s="43" t="n">
        <x:v>64940</x:v>
      </x:c>
      <x:c r="F49" s="43" t="n">
        <x:v>35196</x:v>
      </x:c>
      <x:c r="G49" s="43" t="n">
        <x:v>24794</x:v>
      </x:c>
      <x:c r="H49" s="43" t="n">
        <x:v>0</x:v>
      </x:c>
      <x:c r="I49" s="43" t="n">
        <x:v>522680</x:v>
      </x:c>
      <x:c r="J49" s="43" t="n">
        <x:v>124930</x:v>
      </x:c>
      <x:c r="K49" s="43" t="n">
        <x:v>647610</x:v>
      </x:c>
      <x:c r="L49" s="51" t="n">
        <x:v>0.19290931270363337</x:v>
      </x:c>
      <x:c r="M49" s="41" t="str">
        <x:v>https://cremenorca.org/documents/documents/13546doc1220240429024902.pdf</x:v>
      </x:c>
      <x:c r="N49" s="39" t="str">
        <x:v>OBSERVADO</x:v>
      </x:c>
      <x:c r="O49" s="38" t="str">
        <x:v>Universo núcleo comparable: papel+vidrio+envases+orgánica+resto; no equivale al total insular generado con deixalleries/otras fracciones.</x:v>
      </x:c>
    </x:row>
    <x:row r="50" ht="28" customHeight="1">
      <x:c r="A50" s="37" t="n">
        <x:v>2023</x:v>
      </x:c>
      <x:c r="B50" s="37" t="n">
        <x:v>6</x:v>
      </x:c>
      <x:c r="C50" s="37" t="str">
        <x:v>Juny</x:v>
      </x:c>
      <x:c r="D50" s="37" t="str">
        <x:v>Maó</x:v>
      </x:c>
      <x:c r="E50" s="44" t="n">
        <x:v>164186</x:v>
      </x:c>
      <x:c r="F50" s="44" t="n">
        <x:v>76651</x:v>
      </x:c>
      <x:c r="G50" s="44" t="n">
        <x:v>77688</x:v>
      </x:c>
      <x:c r="H50" s="44" t="n">
        <x:v>360</x:v>
      </x:c>
      <x:c r="I50" s="44" t="n">
        <x:v>1062540</x:v>
      </x:c>
      <x:c r="J50" s="44" t="n">
        <x:v>318885</x:v>
      </x:c>
      <x:c r="K50" s="44" t="n">
        <x:v>1381425</x:v>
      </x:c>
      <x:c r="L50" s="52" t="n">
        <x:v>0.23083772191758511</x:v>
      </x:c>
      <x:c r="M50" s="42" t="str">
        <x:v>https://cremenorca.org/documents/documents/13546doc1220240429024902.pdf</x:v>
      </x:c>
      <x:c r="N50" s="40" t="str">
        <x:v>OBSERVADO</x:v>
      </x:c>
      <x:c r="O50" s="37" t="str">
        <x:v>Universo núcleo comparable: papel+vidrio+envases+orgánica+resto; no equivale al total insular generado con deixalleries/otras fracciones.</x:v>
      </x:c>
    </x:row>
    <x:row r="51" ht="28" customHeight="1">
      <x:c r="A51" s="38" t="n">
        <x:v>2023</x:v>
      </x:c>
      <x:c r="B51" s="38" t="n">
        <x:v>6</x:v>
      </x:c>
      <x:c r="C51" s="38" t="str">
        <x:v>Juny</x:v>
      </x:c>
      <x:c r="D51" s="38" t="str">
        <x:v>Es Castell</x:v>
      </x:c>
      <x:c r="E51" s="43" t="n">
        <x:v>17194</x:v>
      </x:c>
      <x:c r="F51" s="43" t="n">
        <x:v>21589</x:v>
      </x:c>
      <x:c r="G51" s="43" t="n">
        <x:v>10392</x:v>
      </x:c>
      <x:c r="H51" s="43" t="n">
        <x:v>0</x:v>
      </x:c>
      <x:c r="I51" s="43" t="n">
        <x:v>215580</x:v>
      </x:c>
      <x:c r="J51" s="43" t="n">
        <x:v>49175</x:v>
      </x:c>
      <x:c r="K51" s="43" t="n">
        <x:v>264755</x:v>
      </x:c>
      <x:c r="L51" s="51" t="n">
        <x:v>0.1857377575494325</x:v>
      </x:c>
      <x:c r="M51" s="41" t="str">
        <x:v>https://cremenorca.org/documents/documents/13546doc1220240429024902.pdf</x:v>
      </x:c>
      <x:c r="N51" s="39" t="str">
        <x:v>OBSERVADO</x:v>
      </x:c>
      <x:c r="O51" s="38" t="str">
        <x:v>Universo núcleo comparable: papel+vidrio+envases+orgánica+resto; no equivale al total insular generado con deixalleries/otras fracciones.</x:v>
      </x:c>
    </x:row>
    <x:row r="52" ht="28" customHeight="1">
      <x:c r="A52" s="37" t="n">
        <x:v>2023</x:v>
      </x:c>
      <x:c r="B52" s="37" t="n">
        <x:v>6</x:v>
      </x:c>
      <x:c r="C52" s="37" t="str">
        <x:v>Juny</x:v>
      </x:c>
      <x:c r="D52" s="37" t="str">
        <x:v>Sant Lluís</x:v>
      </x:c>
      <x:c r="E52" s="44" t="n">
        <x:v>39161</x:v>
      </x:c>
      <x:c r="F52" s="44" t="n">
        <x:v>47720</x:v>
      </x:c>
      <x:c r="G52" s="44" t="n">
        <x:v>25591</x:v>
      </x:c>
      <x:c r="H52" s="44" t="n">
        <x:v>8120</x:v>
      </x:c>
      <x:c r="I52" s="44" t="n">
        <x:v>462660</x:v>
      </x:c>
      <x:c r="J52" s="44" t="n">
        <x:v>120592</x:v>
      </x:c>
      <x:c r="K52" s="44" t="n">
        <x:v>583252</x:v>
      </x:c>
      <x:c r="L52" s="52" t="n">
        <x:v>0.20675797082564654</x:v>
      </x:c>
      <x:c r="M52" s="42" t="str">
        <x:v>https://cremenorca.org/documents/documents/13546doc1220240429024902.pdf</x:v>
      </x:c>
      <x:c r="N52" s="40" t="str">
        <x:v>OBSERVADO</x:v>
      </x:c>
      <x:c r="O52" s="37" t="str">
        <x:v>Universo núcleo comparable: papel+vidrio+envases+orgánica+resto; no equivale al total insular generado con deixalleries/otras fracciones.</x:v>
      </x:c>
    </x:row>
    <x:row r="53" ht="28" customHeight="1">
      <x:c r="A53" s="38" t="n">
        <x:v>2023</x:v>
      </x:c>
      <x:c r="B53" s="38" t="n">
        <x:v>7</x:v>
      </x:c>
      <x:c r="C53" s="38" t="str">
        <x:v>Juliol</x:v>
      </x:c>
      <x:c r="D53" s="38" t="str">
        <x:v>Ciutadella</x:v>
      </x:c>
      <x:c r="E53" s="43" t="n">
        <x:v>193867</x:v>
      </x:c>
      <x:c r="F53" s="43" t="n">
        <x:v>158306</x:v>
      </x:c>
      <x:c r="G53" s="43" t="n">
        <x:v>120898</x:v>
      </x:c>
      <x:c r="H53" s="43" t="n">
        <x:v>130310</x:v>
      </x:c>
      <x:c r="I53" s="43" t="n">
        <x:v>1906540</x:v>
      </x:c>
      <x:c r="J53" s="43" t="n">
        <x:v>603381</x:v>
      </x:c>
      <x:c r="K53" s="43" t="n">
        <x:v>2509921</x:v>
      </x:c>
      <x:c r="L53" s="51" t="n">
        <x:v>0.2403984029776236</x:v>
      </x:c>
      <x:c r="M53" s="41" t="str">
        <x:v>https://cremenorca.org/documents/documents/13546doc1220240429024902.pdf</x:v>
      </x:c>
      <x:c r="N53" s="39" t="str">
        <x:v>OBSERVADO</x:v>
      </x:c>
      <x:c r="O53" s="38" t="str">
        <x:v>Universo núcleo comparable: papel+vidrio+envases+orgánica+resto; no equivale al total insular generado con deixalleries/otras fracciones.</x:v>
      </x:c>
    </x:row>
    <x:row r="54" ht="28" customHeight="1">
      <x:c r="A54" s="37" t="n">
        <x:v>2023</x:v>
      </x:c>
      <x:c r="B54" s="37" t="n">
        <x:v>7</x:v>
      </x:c>
      <x:c r="C54" s="37" t="str">
        <x:v>Juliol</x:v>
      </x:c>
      <x:c r="D54" s="37" t="str">
        <x:v>Ferreries</x:v>
      </x:c>
      <x:c r="E54" s="44" t="n">
        <x:v>20979</x:v>
      </x:c>
      <x:c r="F54" s="44" t="n">
        <x:v>15459</x:v>
      </x:c>
      <x:c r="G54" s="44" t="n">
        <x:v>14261</x:v>
      </x:c>
      <x:c r="H54" s="44" t="n">
        <x:v>17050</x:v>
      </x:c>
      <x:c r="I54" s="44" t="n">
        <x:v>171100</x:v>
      </x:c>
      <x:c r="J54" s="44" t="n">
        <x:v>67749</x:v>
      </x:c>
      <x:c r="K54" s="44" t="n">
        <x:v>238849</x:v>
      </x:c>
      <x:c r="L54" s="52" t="n">
        <x:v>0.28364782770704505</x:v>
      </x:c>
      <x:c r="M54" s="42" t="str">
        <x:v>https://cremenorca.org/documents/documents/13546doc1220240429024902.pdf</x:v>
      </x:c>
      <x:c r="N54" s="40" t="str">
        <x:v>OBSERVADO</x:v>
      </x:c>
      <x:c r="O54" s="37" t="str">
        <x:v>Universo núcleo comparable: papel+vidrio+envases+orgánica+resto; no equivale al total insular generado con deixalleries/otras fracciones.</x:v>
      </x:c>
    </x:row>
    <x:row r="55" ht="28" customHeight="1">
      <x:c r="A55" s="38" t="n">
        <x:v>2023</x:v>
      </x:c>
      <x:c r="B55" s="38" t="n">
        <x:v>7</x:v>
      </x:c>
      <x:c r="C55" s="38" t="str">
        <x:v>Juliol</x:v>
      </x:c>
      <x:c r="D55" s="38" t="str">
        <x:v>Es Migjorn Gran</x:v>
      </x:c>
      <x:c r="E55" s="43" t="n">
        <x:v>13359</x:v>
      </x:c>
      <x:c r="F55" s="43" t="n">
        <x:v>17051</x:v>
      </x:c>
      <x:c r="G55" s="43" t="n">
        <x:v>15600</x:v>
      </x:c>
      <x:c r="H55" s="43" t="n">
        <x:v>0</x:v>
      </x:c>
      <x:c r="I55" s="43" t="n">
        <x:v>164240</x:v>
      </x:c>
      <x:c r="J55" s="43" t="n">
        <x:v>46010</x:v>
      </x:c>
      <x:c r="K55" s="43" t="n">
        <x:v>210250</x:v>
      </x:c>
      <x:c r="L55" s="51" t="n">
        <x:v>0.2188347205707491</x:v>
      </x:c>
      <x:c r="M55" s="41" t="str">
        <x:v>https://cremenorca.org/documents/documents/13546doc1220240429024902.pdf</x:v>
      </x:c>
      <x:c r="N55" s="39" t="str">
        <x:v>OBSERVADO</x:v>
      </x:c>
      <x:c r="O55" s="38" t="str">
        <x:v>Universo núcleo comparable: papel+vidrio+envases+orgánica+resto; no equivale al total insular generado con deixalleries/otras fracciones.</x:v>
      </x:c>
    </x:row>
    <x:row r="56" ht="28" customHeight="1">
      <x:c r="A56" s="37" t="n">
        <x:v>2023</x:v>
      </x:c>
      <x:c r="B56" s="37" t="n">
        <x:v>7</x:v>
      </x:c>
      <x:c r="C56" s="37" t="str">
        <x:v>Juliol</x:v>
      </x:c>
      <x:c r="D56" s="37" t="str">
        <x:v>Es Mercadal</x:v>
      </x:c>
      <x:c r="E56" s="44" t="n">
        <x:v>55554</x:v>
      </x:c>
      <x:c r="F56" s="44" t="n">
        <x:v>64580</x:v>
      </x:c>
      <x:c r="G56" s="44" t="n">
        <x:v>31815</x:v>
      </x:c>
      <x:c r="H56" s="44" t="n">
        <x:v>1340</x:v>
      </x:c>
      <x:c r="I56" s="44" t="n">
        <x:v>645100</x:v>
      </x:c>
      <x:c r="J56" s="44" t="n">
        <x:v>153289</x:v>
      </x:c>
      <x:c r="K56" s="44" t="n">
        <x:v>798389</x:v>
      </x:c>
      <x:c r="L56" s="52" t="n">
        <x:v>0.19199788574241378</x:v>
      </x:c>
      <x:c r="M56" s="42" t="str">
        <x:v>https://cremenorca.org/documents/documents/13546doc1220240429024902.pdf</x:v>
      </x:c>
      <x:c r="N56" s="40" t="str">
        <x:v>OBSERVADO</x:v>
      </x:c>
      <x:c r="O56" s="37" t="str">
        <x:v>Universo núcleo comparable: papel+vidrio+envases+orgánica+resto; no equivale al total insular generado con deixalleries/otras fracciones.</x:v>
      </x:c>
    </x:row>
    <x:row r="57" ht="28" customHeight="1">
      <x:c r="A57" s="38" t="n">
        <x:v>2023</x:v>
      </x:c>
      <x:c r="B57" s="38" t="n">
        <x:v>7</x:v>
      </x:c>
      <x:c r="C57" s="38" t="str">
        <x:v>Juliol</x:v>
      </x:c>
      <x:c r="D57" s="38" t="str">
        <x:v>Alaior</x:v>
      </x:c>
      <x:c r="E57" s="43" t="n">
        <x:v>73991</x:v>
      </x:c>
      <x:c r="F57" s="43" t="n">
        <x:v>43710</x:v>
      </x:c>
      <x:c r="G57" s="43" t="n">
        <x:v>33026</x:v>
      </x:c>
      <x:c r="H57" s="43" t="n">
        <x:v>0</x:v>
      </x:c>
      <x:c r="I57" s="43" t="n">
        <x:v>605300</x:v>
      </x:c>
      <x:c r="J57" s="43" t="n">
        <x:v>150727</x:v>
      </x:c>
      <x:c r="K57" s="43" t="n">
        <x:v>756027</x:v>
      </x:c>
      <x:c r="L57" s="51" t="n">
        <x:v>0.1993672183665398</x:v>
      </x:c>
      <x:c r="M57" s="41" t="str">
        <x:v>https://cremenorca.org/documents/documents/13546doc1220240429024902.pdf</x:v>
      </x:c>
      <x:c r="N57" s="39" t="str">
        <x:v>OBSERVADO</x:v>
      </x:c>
      <x:c r="O57" s="38" t="str">
        <x:v>Universo núcleo comparable: papel+vidrio+envases+orgánica+resto; no equivale al total insular generado con deixalleries/otras fracciones.</x:v>
      </x:c>
    </x:row>
    <x:row r="58" ht="28" customHeight="1">
      <x:c r="A58" s="37" t="n">
        <x:v>2023</x:v>
      </x:c>
      <x:c r="B58" s="37" t="n">
        <x:v>7</x:v>
      </x:c>
      <x:c r="C58" s="37" t="str">
        <x:v>Juliol</x:v>
      </x:c>
      <x:c r="D58" s="37" t="str">
        <x:v>Maó</x:v>
      </x:c>
      <x:c r="E58" s="44" t="n">
        <x:v>170446</x:v>
      </x:c>
      <x:c r="F58" s="44" t="n">
        <x:v>102399</x:v>
      </x:c>
      <x:c r="G58" s="44" t="n">
        <x:v>84306</x:v>
      </x:c>
      <x:c r="H58" s="44" t="n">
        <x:v>300</x:v>
      </x:c>
      <x:c r="I58" s="44" t="n">
        <x:v>1164300</x:v>
      </x:c>
      <x:c r="J58" s="44" t="n">
        <x:v>357451</x:v>
      </x:c>
      <x:c r="K58" s="44" t="n">
        <x:v>1521751</x:v>
      </x:c>
      <x:c r="L58" s="52" t="n">
        <x:v>0.23489453925116527</x:v>
      </x:c>
      <x:c r="M58" s="42" t="str">
        <x:v>https://cremenorca.org/documents/documents/13546doc1220240429024902.pdf</x:v>
      </x:c>
      <x:c r="N58" s="40" t="str">
        <x:v>OBSERVADO</x:v>
      </x:c>
      <x:c r="O58" s="37" t="str">
        <x:v>Universo núcleo comparable: papel+vidrio+envases+orgánica+resto; no equivale al total insular generado con deixalleries/otras fracciones.</x:v>
      </x:c>
    </x:row>
    <x:row r="59" ht="28" customHeight="1">
      <x:c r="A59" s="38" t="n">
        <x:v>2023</x:v>
      </x:c>
      <x:c r="B59" s="38" t="n">
        <x:v>7</x:v>
      </x:c>
      <x:c r="C59" s="38" t="str">
        <x:v>Juliol</x:v>
      </x:c>
      <x:c r="D59" s="38" t="str">
        <x:v>Es Castell</x:v>
      </x:c>
      <x:c r="E59" s="43" t="n">
        <x:v>18094</x:v>
      </x:c>
      <x:c r="F59" s="43" t="n">
        <x:v>26721</x:v>
      </x:c>
      <x:c r="G59" s="43" t="n">
        <x:v>11474</x:v>
      </x:c>
      <x:c r="H59" s="43" t="n">
        <x:v>0</x:v>
      </x:c>
      <x:c r="I59" s="43" t="n">
        <x:v>246300</x:v>
      </x:c>
      <x:c r="J59" s="43" t="n">
        <x:v>56289</x:v>
      </x:c>
      <x:c r="K59" s="43" t="n">
        <x:v>302589</x:v>
      </x:c>
      <x:c r="L59" s="51" t="n">
        <x:v>0.18602460763610046</x:v>
      </x:c>
      <x:c r="M59" s="41" t="str">
        <x:v>https://cremenorca.org/documents/documents/13546doc1220240429024902.pdf</x:v>
      </x:c>
      <x:c r="N59" s="39" t="str">
        <x:v>OBSERVADO</x:v>
      </x:c>
      <x:c r="O59" s="38" t="str">
        <x:v>Universo núcleo comparable: papel+vidrio+envases+orgánica+resto; no equivale al total insular generado con deixalleries/otras fracciones.</x:v>
      </x:c>
    </x:row>
    <x:row r="60" ht="28" customHeight="1">
      <x:c r="A60" s="37" t="n">
        <x:v>2023</x:v>
      </x:c>
      <x:c r="B60" s="37" t="n">
        <x:v>7</x:v>
      </x:c>
      <x:c r="C60" s="37" t="str">
        <x:v>Juliol</x:v>
      </x:c>
      <x:c r="D60" s="37" t="str">
        <x:v>Sant Lluís</x:v>
      </x:c>
      <x:c r="E60" s="44" t="n">
        <x:v>46370</x:v>
      </x:c>
      <x:c r="F60" s="44" t="n">
        <x:v>83214</x:v>
      </x:c>
      <x:c r="G60" s="44" t="n">
        <x:v>37360</x:v>
      </x:c>
      <x:c r="H60" s="44" t="n">
        <x:v>10160</x:v>
      </x:c>
      <x:c r="I60" s="44" t="n">
        <x:v>570680</x:v>
      </x:c>
      <x:c r="J60" s="44" t="n">
        <x:v>177104</x:v>
      </x:c>
      <x:c r="K60" s="44" t="n">
        <x:v>747784</x:v>
      </x:c>
      <x:c r="L60" s="52" t="n">
        <x:v>0.2368384453264579</x:v>
      </x:c>
      <x:c r="M60" s="42" t="str">
        <x:v>https://cremenorca.org/documents/documents/13546doc1220240429024902.pdf</x:v>
      </x:c>
      <x:c r="N60" s="40" t="str">
        <x:v>OBSERVADO</x:v>
      </x:c>
      <x:c r="O60" s="37" t="str">
        <x:v>Universo núcleo comparable: papel+vidrio+envases+orgánica+resto; no equivale al total insular generado con deixalleries/otras fracciones.</x:v>
      </x:c>
    </x:row>
    <x:row r="61" ht="28" customHeight="1">
      <x:c r="A61" s="38" t="n">
        <x:v>2023</x:v>
      </x:c>
      <x:c r="B61" s="38" t="n">
        <x:v>8</x:v>
      </x:c>
      <x:c r="C61" s="38" t="str">
        <x:v>Agost</x:v>
      </x:c>
      <x:c r="D61" s="38" t="str">
        <x:v>Ciutadella</x:v>
      </x:c>
      <x:c r="E61" s="43" t="n">
        <x:v>191050</x:v>
      </x:c>
      <x:c r="F61" s="43" t="n">
        <x:v>194925</x:v>
      </x:c>
      <x:c r="G61" s="43" t="n">
        <x:v>146662</x:v>
      </x:c>
      <x:c r="H61" s="43" t="n">
        <x:v>161200</x:v>
      </x:c>
      <x:c r="I61" s="43" t="n">
        <x:v>2082100</x:v>
      </x:c>
      <x:c r="J61" s="43" t="n">
        <x:v>693837</x:v>
      </x:c>
      <x:c r="K61" s="43" t="n">
        <x:v>2775937</x:v>
      </x:c>
      <x:c r="L61" s="51" t="n">
        <x:v>0.2499469548480387</x:v>
      </x:c>
      <x:c r="M61" s="41" t="str">
        <x:v>https://cremenorca.org/documents/documents/13546doc1220240429024902.pdf</x:v>
      </x:c>
      <x:c r="N61" s="39" t="str">
        <x:v>OBSERVADO</x:v>
      </x:c>
      <x:c r="O61" s="38" t="str">
        <x:v>Universo núcleo comparable: papel+vidrio+envases+orgánica+resto; no equivale al total insular generado con deixalleries/otras fracciones.</x:v>
      </x:c>
    </x:row>
    <x:row r="62" ht="28" customHeight="1">
      <x:c r="A62" s="37" t="n">
        <x:v>2023</x:v>
      </x:c>
      <x:c r="B62" s="37" t="n">
        <x:v>8</x:v>
      </x:c>
      <x:c r="C62" s="37" t="str">
        <x:v>Agost</x:v>
      </x:c>
      <x:c r="D62" s="37" t="str">
        <x:v>Ferreries</x:v>
      </x:c>
      <x:c r="E62" s="44" t="n">
        <x:v>28435</x:v>
      </x:c>
      <x:c r="F62" s="44" t="n">
        <x:v>20995</x:v>
      </x:c>
      <x:c r="G62" s="44" t="n">
        <x:v>16284</x:v>
      </x:c>
      <x:c r="H62" s="44" t="n">
        <x:v>17340</x:v>
      </x:c>
      <x:c r="I62" s="44" t="n">
        <x:v>176400</x:v>
      </x:c>
      <x:c r="J62" s="44" t="n">
        <x:v>83054</x:v>
      </x:c>
      <x:c r="K62" s="44" t="n">
        <x:v>259454</x:v>
      </x:c>
      <x:c r="L62" s="52" t="n">
        <x:v>0.32011069399585285</x:v>
      </x:c>
      <x:c r="M62" s="42" t="str">
        <x:v>https://cremenorca.org/documents/documents/13546doc1220240429024902.pdf</x:v>
      </x:c>
      <x:c r="N62" s="40" t="str">
        <x:v>OBSERVADO</x:v>
      </x:c>
      <x:c r="O62" s="37" t="str">
        <x:v>Universo núcleo comparable: papel+vidrio+envases+orgánica+resto; no equivale al total insular generado con deixalleries/otras fracciones.</x:v>
      </x:c>
    </x:row>
    <x:row r="63" ht="28" customHeight="1">
      <x:c r="A63" s="38" t="n">
        <x:v>2023</x:v>
      </x:c>
      <x:c r="B63" s="38" t="n">
        <x:v>8</x:v>
      </x:c>
      <x:c r="C63" s="38" t="str">
        <x:v>Agost</x:v>
      </x:c>
      <x:c r="D63" s="38" t="str">
        <x:v>Es Migjorn Gran</x:v>
      </x:c>
      <x:c r="E63" s="43" t="n">
        <x:v>12794</x:v>
      </x:c>
      <x:c r="F63" s="43" t="n">
        <x:v>22650</x:v>
      </x:c>
      <x:c r="G63" s="43" t="n">
        <x:v>13076</x:v>
      </x:c>
      <x:c r="H63" s="43" t="n">
        <x:v>4960</x:v>
      </x:c>
      <x:c r="I63" s="43" t="n">
        <x:v>174060</x:v>
      </x:c>
      <x:c r="J63" s="43" t="n">
        <x:v>53480</x:v>
      </x:c>
      <x:c r="K63" s="43" t="n">
        <x:v>227540</x:v>
      </x:c>
      <x:c r="L63" s="51" t="n">
        <x:v>0.23503559813659136</x:v>
      </x:c>
      <x:c r="M63" s="41" t="str">
        <x:v>https://cremenorca.org/documents/documents/13546doc1220240429024902.pdf</x:v>
      </x:c>
      <x:c r="N63" s="39" t="str">
        <x:v>OBSERVADO</x:v>
      </x:c>
      <x:c r="O63" s="38" t="str">
        <x:v>Universo núcleo comparable: papel+vidrio+envases+orgánica+resto; no equivale al total insular generado con deixalleries/otras fracciones.</x:v>
      </x:c>
    </x:row>
    <x:row r="64" ht="28" customHeight="1">
      <x:c r="A64" s="37" t="n">
        <x:v>2023</x:v>
      </x:c>
      <x:c r="B64" s="37" t="n">
        <x:v>8</x:v>
      </x:c>
      <x:c r="C64" s="37" t="str">
        <x:v>Agost</x:v>
      </x:c>
      <x:c r="D64" s="37" t="str">
        <x:v>Es Mercadal</x:v>
      </x:c>
      <x:c r="E64" s="44" t="n">
        <x:v>49015</x:v>
      </x:c>
      <x:c r="F64" s="44" t="n">
        <x:v>73400</x:v>
      </x:c>
      <x:c r="G64" s="44" t="n">
        <x:v>39350</x:v>
      </x:c>
      <x:c r="H64" s="44" t="n">
        <x:v>9900</x:v>
      </x:c>
      <x:c r="I64" s="44" t="n">
        <x:v>720700</x:v>
      </x:c>
      <x:c r="J64" s="44" t="n">
        <x:v>171665</x:v>
      </x:c>
      <x:c r="K64" s="44" t="n">
        <x:v>892365</x:v>
      </x:c>
      <x:c r="L64" s="52" t="n">
        <x:v>0.19237083480414405</x:v>
      </x:c>
      <x:c r="M64" s="42" t="str">
        <x:v>https://cremenorca.org/documents/documents/13546doc1220240429024902.pdf</x:v>
      </x:c>
      <x:c r="N64" s="40" t="str">
        <x:v>OBSERVADO</x:v>
      </x:c>
      <x:c r="O64" s="37" t="str">
        <x:v>Universo núcleo comparable: papel+vidrio+envases+orgánica+resto; no equivale al total insular generado con deixalleries/otras fracciones.</x:v>
      </x:c>
    </x:row>
    <x:row r="65" ht="28" customHeight="1">
      <x:c r="A65" s="38" t="n">
        <x:v>2023</x:v>
      </x:c>
      <x:c r="B65" s="38" t="n">
        <x:v>8</x:v>
      </x:c>
      <x:c r="C65" s="38" t="str">
        <x:v>Agost</x:v>
      </x:c>
      <x:c r="D65" s="38" t="str">
        <x:v>Alaior</x:v>
      </x:c>
      <x:c r="E65" s="43" t="n">
        <x:v>87067</x:v>
      </x:c>
      <x:c r="F65" s="43" t="n">
        <x:v>53898</x:v>
      </x:c>
      <x:c r="G65" s="43" t="n">
        <x:v>40346</x:v>
      </x:c>
      <x:c r="H65" s="43" t="n">
        <x:v>0</x:v>
      </x:c>
      <x:c r="I65" s="43" t="n">
        <x:v>653060</x:v>
      </x:c>
      <x:c r="J65" s="43" t="n">
        <x:v>181311</x:v>
      </x:c>
      <x:c r="K65" s="43" t="n">
        <x:v>834371</x:v>
      </x:c>
      <x:c r="L65" s="51" t="n">
        <x:v>0.21730261478407087</x:v>
      </x:c>
      <x:c r="M65" s="41" t="str">
        <x:v>https://cremenorca.org/documents/documents/13546doc1220240429024902.pdf</x:v>
      </x:c>
      <x:c r="N65" s="39" t="str">
        <x:v>OBSERVADO</x:v>
      </x:c>
      <x:c r="O65" s="38" t="str">
        <x:v>Universo núcleo comparable: papel+vidrio+envases+orgánica+resto; no equivale al total insular generado con deixalleries/otras fracciones.</x:v>
      </x:c>
    </x:row>
    <x:row r="66" ht="28" customHeight="1">
      <x:c r="A66" s="37" t="n">
        <x:v>2023</x:v>
      </x:c>
      <x:c r="B66" s="37" t="n">
        <x:v>8</x:v>
      </x:c>
      <x:c r="C66" s="37" t="str">
        <x:v>Agost</x:v>
      </x:c>
      <x:c r="D66" s="37" t="str">
        <x:v>Maó</x:v>
      </x:c>
      <x:c r="E66" s="44" t="n">
        <x:v>181200</x:v>
      </x:c>
      <x:c r="F66" s="44" t="n">
        <x:v>104554</x:v>
      </x:c>
      <x:c r="G66" s="44" t="n">
        <x:v>90776</x:v>
      </x:c>
      <x:c r="H66" s="44" t="n">
        <x:v>320</x:v>
      </x:c>
      <x:c r="I66" s="44" t="n">
        <x:v>1251380</x:v>
      </x:c>
      <x:c r="J66" s="44" t="n">
        <x:v>376850</x:v>
      </x:c>
      <x:c r="K66" s="44" t="n">
        <x:v>1628230</x:v>
      </x:c>
      <x:c r="L66" s="52" t="n">
        <x:v>0.23144764560289394</x:v>
      </x:c>
      <x:c r="M66" s="42" t="str">
        <x:v>https://cremenorca.org/documents/documents/13546doc1220240429024902.pdf</x:v>
      </x:c>
      <x:c r="N66" s="40" t="str">
        <x:v>OBSERVADO</x:v>
      </x:c>
      <x:c r="O66" s="37" t="str">
        <x:v>Universo núcleo comparable: papel+vidrio+envases+orgánica+resto; no equivale al total insular generado con deixalleries/otras fracciones.</x:v>
      </x:c>
    </x:row>
    <x:row r="67" ht="28" customHeight="1">
      <x:c r="A67" s="38" t="n">
        <x:v>2023</x:v>
      </x:c>
      <x:c r="B67" s="38" t="n">
        <x:v>8</x:v>
      </x:c>
      <x:c r="C67" s="38" t="str">
        <x:v>Agost</x:v>
      </x:c>
      <x:c r="D67" s="38" t="str">
        <x:v>Es Castell</x:v>
      </x:c>
      <x:c r="E67" s="43" t="n">
        <x:v>18120</x:v>
      </x:c>
      <x:c r="F67" s="43" t="n">
        <x:v>33246</x:v>
      </x:c>
      <x:c r="G67" s="43" t="n">
        <x:v>12524</x:v>
      </x:c>
      <x:c r="H67" s="43" t="n">
        <x:v>0</x:v>
      </x:c>
      <x:c r="I67" s="43" t="n">
        <x:v>252200</x:v>
      </x:c>
      <x:c r="J67" s="43" t="n">
        <x:v>63890</x:v>
      </x:c>
      <x:c r="K67" s="43" t="n">
        <x:v>316090</x:v>
      </x:c>
      <x:c r="L67" s="51" t="n">
        <x:v>0.20212597677876554</x:v>
      </x:c>
      <x:c r="M67" s="41" t="str">
        <x:v>https://cremenorca.org/documents/documents/13546doc1220240429024902.pdf</x:v>
      </x:c>
      <x:c r="N67" s="39" t="str">
        <x:v>OBSERVADO</x:v>
      </x:c>
      <x:c r="O67" s="38" t="str">
        <x:v>Universo núcleo comparable: papel+vidrio+envases+orgánica+resto; no equivale al total insular generado con deixalleries/otras fracciones.</x:v>
      </x:c>
    </x:row>
    <x:row r="68" ht="28" customHeight="1">
      <x:c r="A68" s="37" t="n">
        <x:v>2023</x:v>
      </x:c>
      <x:c r="B68" s="37" t="n">
        <x:v>8</x:v>
      </x:c>
      <x:c r="C68" s="37" t="str">
        <x:v>Agost</x:v>
      </x:c>
      <x:c r="D68" s="37" t="str">
        <x:v>Sant Lluís</x:v>
      </x:c>
      <x:c r="E68" s="44" t="n">
        <x:v>55939</x:v>
      </x:c>
      <x:c r="F68" s="44" t="n">
        <x:v>67672</x:v>
      </x:c>
      <x:c r="G68" s="44" t="n">
        <x:v>35082</x:v>
      </x:c>
      <x:c r="H68" s="44" t="n">
        <x:v>22000</x:v>
      </x:c>
      <x:c r="I68" s="44" t="n">
        <x:v>621400</x:v>
      </x:c>
      <x:c r="J68" s="44" t="n">
        <x:v>180693</x:v>
      </x:c>
      <x:c r="K68" s="44" t="n">
        <x:v>802093</x:v>
      </x:c>
      <x:c r="L68" s="52" t="n">
        <x:v>0.2252768693904572</x:v>
      </x:c>
      <x:c r="M68" s="42" t="str">
        <x:v>https://cremenorca.org/documents/documents/13546doc1220240429024902.pdf</x:v>
      </x:c>
      <x:c r="N68" s="40" t="str">
        <x:v>OBSERVADO</x:v>
      </x:c>
      <x:c r="O68" s="37" t="str">
        <x:v>Universo núcleo comparable: papel+vidrio+envases+orgánica+resto; no equivale al total insular generado con deixalleries/otras fracciones.</x:v>
      </x:c>
    </x:row>
    <x:row r="69" ht="28" customHeight="1">
      <x:c r="A69" s="38" t="n">
        <x:v>2023</x:v>
      </x:c>
      <x:c r="B69" s="38" t="n">
        <x:v>9</x:v>
      </x:c>
      <x:c r="C69" s="38" t="str">
        <x:v>Setembre</x:v>
      </x:c>
      <x:c r="D69" s="38" t="str">
        <x:v>Ciutadella</x:v>
      </x:c>
      <x:c r="E69" s="43" t="n">
        <x:v>158646</x:v>
      </x:c>
      <x:c r="F69" s="43" t="n">
        <x:v>150240</x:v>
      </x:c>
      <x:c r="G69" s="43" t="n">
        <x:v>99887</x:v>
      </x:c>
      <x:c r="H69" s="43" t="n">
        <x:v>121180</x:v>
      </x:c>
      <x:c r="I69" s="43" t="n">
        <x:v>1665220</x:v>
      </x:c>
      <x:c r="J69" s="43" t="n">
        <x:v>529953</x:v>
      </x:c>
      <x:c r="K69" s="43" t="n">
        <x:v>2195173</x:v>
      </x:c>
      <x:c r="L69" s="51" t="n">
        <x:v>0.24141741903713285</x:v>
      </x:c>
      <x:c r="M69" s="41" t="str">
        <x:v>https://cremenorca.org/documents/documents/13546doc1220240429024902.pdf</x:v>
      </x:c>
      <x:c r="N69" s="39" t="str">
        <x:v>OBSERVADO</x:v>
      </x:c>
      <x:c r="O69" s="38" t="str">
        <x:v>Universo núcleo comparable: papel+vidrio+envases+orgánica+resto; no equivale al total insular generado con deixalleries/otras fracciones.</x:v>
      </x:c>
    </x:row>
    <x:row r="70" ht="28" customHeight="1">
      <x:c r="A70" s="37" t="n">
        <x:v>2023</x:v>
      </x:c>
      <x:c r="B70" s="37" t="n">
        <x:v>9</x:v>
      </x:c>
      <x:c r="C70" s="37" t="str">
        <x:v>Setembre</x:v>
      </x:c>
      <x:c r="D70" s="37" t="str">
        <x:v>Ferreries</x:v>
      </x:c>
      <x:c r="E70" s="44" t="n">
        <x:v>17047</x:v>
      </x:c>
      <x:c r="F70" s="44" t="n">
        <x:v>14921</x:v>
      </x:c>
      <x:c r="G70" s="44" t="n">
        <x:v>13902</x:v>
      </x:c>
      <x:c r="H70" s="44" t="n">
        <x:v>23600</x:v>
      </x:c>
      <x:c r="I70" s="44" t="n">
        <x:v>142120</x:v>
      </x:c>
      <x:c r="J70" s="44" t="n">
        <x:v>69470</x:v>
      </x:c>
      <x:c r="K70" s="44" t="n">
        <x:v>211590</x:v>
      </x:c>
      <x:c r="L70" s="52" t="n">
        <x:v>0.3283236447847252</x:v>
      </x:c>
      <x:c r="M70" s="42" t="str">
        <x:v>https://cremenorca.org/documents/documents/13546doc1220240429024902.pdf</x:v>
      </x:c>
      <x:c r="N70" s="40" t="str">
        <x:v>OBSERVADO</x:v>
      </x:c>
      <x:c r="O70" s="37" t="str">
        <x:v>Universo núcleo comparable: papel+vidrio+envases+orgánica+resto; no equivale al total insular generado con deixalleries/otras fracciones.</x:v>
      </x:c>
    </x:row>
    <x:row r="71" ht="28" customHeight="1">
      <x:c r="A71" s="38" t="n">
        <x:v>2023</x:v>
      </x:c>
      <x:c r="B71" s="38" t="n">
        <x:v>9</x:v>
      </x:c>
      <x:c r="C71" s="38" t="str">
        <x:v>Setembre</x:v>
      </x:c>
      <x:c r="D71" s="38" t="str">
        <x:v>Es Migjorn Gran</x:v>
      </x:c>
      <x:c r="E71" s="43" t="n">
        <x:v>12049</x:v>
      </x:c>
      <x:c r="F71" s="43" t="n">
        <x:v>16619</x:v>
      </x:c>
      <x:c r="G71" s="43" t="n">
        <x:v>11760</x:v>
      </x:c>
      <x:c r="H71" s="43" t="n">
        <x:v>14840</x:v>
      </x:c>
      <x:c r="I71" s="43" t="n">
        <x:v>109960</x:v>
      </x:c>
      <x:c r="J71" s="43" t="n">
        <x:v>55268</x:v>
      </x:c>
      <x:c r="K71" s="43" t="n">
        <x:v>165228</x:v>
      </x:c>
      <x:c r="L71" s="51" t="n">
        <x:v>0.33449536398189167</x:v>
      </x:c>
      <x:c r="M71" s="41" t="str">
        <x:v>https://cremenorca.org/documents/documents/13546doc1220240429024902.pdf</x:v>
      </x:c>
      <x:c r="N71" s="39" t="str">
        <x:v>OBSERVADO</x:v>
      </x:c>
      <x:c r="O71" s="38" t="str">
        <x:v>Universo núcleo comparable: papel+vidrio+envases+orgánica+resto; no equivale al total insular generado con deixalleries/otras fracciones.</x:v>
      </x:c>
    </x:row>
    <x:row r="72" ht="28" customHeight="1">
      <x:c r="A72" s="37" t="n">
        <x:v>2023</x:v>
      </x:c>
      <x:c r="B72" s="37" t="n">
        <x:v>9</x:v>
      </x:c>
      <x:c r="C72" s="37" t="str">
        <x:v>Setembre</x:v>
      </x:c>
      <x:c r="D72" s="37" t="str">
        <x:v>Es Mercadal</x:v>
      </x:c>
      <x:c r="E72" s="44" t="n">
        <x:v>46134</x:v>
      </x:c>
      <x:c r="F72" s="44" t="n">
        <x:v>66160</x:v>
      </x:c>
      <x:c r="G72" s="44" t="n">
        <x:v>25245</x:v>
      </x:c>
      <x:c r="H72" s="44" t="n">
        <x:v>28200</x:v>
      </x:c>
      <x:c r="I72" s="44" t="n">
        <x:v>452180</x:v>
      </x:c>
      <x:c r="J72" s="44" t="n">
        <x:v>165739</x:v>
      </x:c>
      <x:c r="K72" s="44" t="n">
        <x:v>617919</x:v>
      </x:c>
      <x:c r="L72" s="52" t="n">
        <x:v>0.26822123935337805</x:v>
      </x:c>
      <x:c r="M72" s="42" t="str">
        <x:v>https://cremenorca.org/documents/documents/13546doc1220240429024902.pdf</x:v>
      </x:c>
      <x:c r="N72" s="40" t="str">
        <x:v>OBSERVADO</x:v>
      </x:c>
      <x:c r="O72" s="37" t="str">
        <x:v>Universo núcleo comparable: papel+vidrio+envases+orgánica+resto; no equivale al total insular generado con deixalleries/otras fracciones.</x:v>
      </x:c>
    </x:row>
    <x:row r="73" ht="28" customHeight="1">
      <x:c r="A73" s="38" t="n">
        <x:v>2023</x:v>
      </x:c>
      <x:c r="B73" s="38" t="n">
        <x:v>9</x:v>
      </x:c>
      <x:c r="C73" s="38" t="str">
        <x:v>Setembre</x:v>
      </x:c>
      <x:c r="D73" s="38" t="str">
        <x:v>Alaior</x:v>
      </x:c>
      <x:c r="E73" s="43" t="n">
        <x:v>63424</x:v>
      </x:c>
      <x:c r="F73" s="43" t="n">
        <x:v>39770</x:v>
      </x:c>
      <x:c r="G73" s="43" t="n">
        <x:v>32946</x:v>
      </x:c>
      <x:c r="H73" s="43" t="n">
        <x:v>20940</x:v>
      </x:c>
      <x:c r="I73" s="43" t="n">
        <x:v>510680</x:v>
      </x:c>
      <x:c r="J73" s="43" t="n">
        <x:v>157080</x:v>
      </x:c>
      <x:c r="K73" s="43" t="n">
        <x:v>667760</x:v>
      </x:c>
      <x:c r="L73" s="51" t="n">
        <x:v>0.23523421588594703</x:v>
      </x:c>
      <x:c r="M73" s="41" t="str">
        <x:v>https://cremenorca.org/documents/documents/13546doc1220240429024902.pdf</x:v>
      </x:c>
      <x:c r="N73" s="39" t="str">
        <x:v>OBSERVADO</x:v>
      </x:c>
      <x:c r="O73" s="38" t="str">
        <x:v>Universo núcleo comparable: papel+vidrio+envases+orgánica+resto; no equivale al total insular generado con deixalleries/otras fracciones.</x:v>
      </x:c>
    </x:row>
    <x:row r="74" ht="28" customHeight="1">
      <x:c r="A74" s="37" t="n">
        <x:v>2023</x:v>
      </x:c>
      <x:c r="B74" s="37" t="n">
        <x:v>9</x:v>
      </x:c>
      <x:c r="C74" s="37" t="str">
        <x:v>Setembre</x:v>
      </x:c>
      <x:c r="D74" s="37" t="str">
        <x:v>Maó</x:v>
      </x:c>
      <x:c r="E74" s="44" t="n">
        <x:v>160487</x:v>
      </x:c>
      <x:c r="F74" s="44" t="n">
        <x:v>86714</x:v>
      </x:c>
      <x:c r="G74" s="44" t="n">
        <x:v>77638</x:v>
      </x:c>
      <x:c r="H74" s="44" t="n">
        <x:v>260</x:v>
      </x:c>
      <x:c r="I74" s="44" t="n">
        <x:v>1077060</x:v>
      </x:c>
      <x:c r="J74" s="44" t="n">
        <x:v>325099</x:v>
      </x:c>
      <x:c r="K74" s="44" t="n">
        <x:v>1402159</x:v>
      </x:c>
      <x:c r="L74" s="52" t="n">
        <x:v>0.2318560163291039</x:v>
      </x:c>
      <x:c r="M74" s="42" t="str">
        <x:v>https://cremenorca.org/documents/documents/13546doc1220240429024902.pdf</x:v>
      </x:c>
      <x:c r="N74" s="40" t="str">
        <x:v>OBSERVADO</x:v>
      </x:c>
      <x:c r="O74" s="37" t="str">
        <x:v>Universo núcleo comparable: papel+vidrio+envases+orgánica+resto; no equivale al total insular generado con deixalleries/otras fracciones.</x:v>
      </x:c>
    </x:row>
    <x:row r="75" ht="28" customHeight="1">
      <x:c r="A75" s="38" t="n">
        <x:v>2023</x:v>
      </x:c>
      <x:c r="B75" s="38" t="n">
        <x:v>9</x:v>
      </x:c>
      <x:c r="C75" s="38" t="str">
        <x:v>Setembre</x:v>
      </x:c>
      <x:c r="D75" s="38" t="str">
        <x:v>Es Castell</x:v>
      </x:c>
      <x:c r="E75" s="43" t="n">
        <x:v>15433</x:v>
      </x:c>
      <x:c r="F75" s="43" t="n">
        <x:v>25466</x:v>
      </x:c>
      <x:c r="G75" s="43" t="n">
        <x:v>11642</x:v>
      </x:c>
      <x:c r="H75" s="43" t="n">
        <x:v>0</x:v>
      </x:c>
      <x:c r="I75" s="43" t="n">
        <x:v>200860</x:v>
      </x:c>
      <x:c r="J75" s="43" t="n">
        <x:v>52541</x:v>
      </x:c>
      <x:c r="K75" s="43" t="n">
        <x:v>253401</x:v>
      </x:c>
      <x:c r="L75" s="51" t="n">
        <x:v>0.20734330172335547</x:v>
      </x:c>
      <x:c r="M75" s="41" t="str">
        <x:v>https://cremenorca.org/documents/documents/13546doc1220240429024902.pdf</x:v>
      </x:c>
      <x:c r="N75" s="39" t="str">
        <x:v>OBSERVADO</x:v>
      </x:c>
      <x:c r="O75" s="38" t="str">
        <x:v>Universo núcleo comparable: papel+vidrio+envases+orgánica+resto; no equivale al total insular generado con deixalleries/otras fracciones.</x:v>
      </x:c>
    </x:row>
    <x:row r="76" ht="28" customHeight="1">
      <x:c r="A76" s="37" t="n">
        <x:v>2023</x:v>
      </x:c>
      <x:c r="B76" s="37" t="n">
        <x:v>9</x:v>
      </x:c>
      <x:c r="C76" s="37" t="str">
        <x:v>Setembre</x:v>
      </x:c>
      <x:c r="D76" s="37" t="str">
        <x:v>Sant Lluís</x:v>
      </x:c>
      <x:c r="E76" s="44" t="n">
        <x:v>37780</x:v>
      </x:c>
      <x:c r="F76" s="44" t="n">
        <x:v>62950</x:v>
      </x:c>
      <x:c r="G76" s="44" t="n">
        <x:v>29720</x:v>
      </x:c>
      <x:c r="H76" s="44" t="n">
        <x:v>28540</x:v>
      </x:c>
      <x:c r="I76" s="44" t="n">
        <x:v>465540</x:v>
      </x:c>
      <x:c r="J76" s="44" t="n">
        <x:v>158990</x:v>
      </x:c>
      <x:c r="K76" s="44" t="n">
        <x:v>624530</x:v>
      </x:c>
      <x:c r="L76" s="52" t="n">
        <x:v>0.25457544073143</x:v>
      </x:c>
      <x:c r="M76" s="42" t="str">
        <x:v>https://cremenorca.org/documents/documents/13546doc1220240429024902.pdf</x:v>
      </x:c>
      <x:c r="N76" s="40" t="str">
        <x:v>OBSERVADO</x:v>
      </x:c>
      <x:c r="O76" s="37" t="str">
        <x:v>Universo núcleo comparable: papel+vidrio+envases+orgánica+resto; no equivale al total insular generado con deixalleries/otras fracciones.</x:v>
      </x:c>
    </x:row>
    <x:row r="77" ht="28" customHeight="1">
      <x:c r="A77" s="38" t="n">
        <x:v>2023</x:v>
      </x:c>
      <x:c r="B77" s="38" t="n">
        <x:v>10</x:v>
      </x:c>
      <x:c r="C77" s="38" t="str">
        <x:v>Octubre</x:v>
      </x:c>
      <x:c r="D77" s="38" t="str">
        <x:v>Ciutadella</x:v>
      </x:c>
      <x:c r="E77" s="43" t="n">
        <x:v>128029</x:v>
      </x:c>
      <x:c r="F77" s="43" t="n">
        <x:v>103311</x:v>
      </x:c>
      <x:c r="G77" s="43" t="n">
        <x:v>79650</x:v>
      </x:c>
      <x:c r="H77" s="43" t="n">
        <x:v>79800</x:v>
      </x:c>
      <x:c r="I77" s="43" t="n">
        <x:v>1329290</x:v>
      </x:c>
      <x:c r="J77" s="43" t="n">
        <x:v>390790</x:v>
      </x:c>
      <x:c r="K77" s="43" t="n">
        <x:v>1720080</x:v>
      </x:c>
      <x:c r="L77" s="51" t="n">
        <x:v>0.2271929212594763</x:v>
      </x:c>
      <x:c r="M77" s="41" t="str">
        <x:v>https://cremenorca.org/documents/documents/13546doc1220240429024902.pdf</x:v>
      </x:c>
      <x:c r="N77" s="39" t="str">
        <x:v>OBSERVADO</x:v>
      </x:c>
      <x:c r="O77" s="38" t="str">
        <x:v>Universo núcleo comparable: papel+vidrio+envases+orgánica+resto; no equivale al total insular generado con deixalleries/otras fracciones.</x:v>
      </x:c>
    </x:row>
    <x:row r="78" ht="28" customHeight="1">
      <x:c r="A78" s="37" t="n">
        <x:v>2023</x:v>
      </x:c>
      <x:c r="B78" s="37" t="n">
        <x:v>10</x:v>
      </x:c>
      <x:c r="C78" s="37" t="str">
        <x:v>Octubre</x:v>
      </x:c>
      <x:c r="D78" s="37" t="str">
        <x:v>Ferreries</x:v>
      </x:c>
      <x:c r="E78" s="44" t="n">
        <x:v>13472</x:v>
      </x:c>
      <x:c r="F78" s="44" t="n">
        <x:v>12885</x:v>
      </x:c>
      <x:c r="G78" s="44" t="n">
        <x:v>11893</x:v>
      </x:c>
      <x:c r="H78" s="44" t="n">
        <x:v>13700</x:v>
      </x:c>
      <x:c r="I78" s="44" t="n">
        <x:v>127400</x:v>
      </x:c>
      <x:c r="J78" s="44" t="n">
        <x:v>51950</x:v>
      </x:c>
      <x:c r="K78" s="44" t="n">
        <x:v>179350</x:v>
      </x:c>
      <x:c r="L78" s="52" t="n">
        <x:v>0.28965709506551435</x:v>
      </x:c>
      <x:c r="M78" s="42" t="str">
        <x:v>https://cremenorca.org/documents/documents/13546doc1220240429024902.pdf</x:v>
      </x:c>
      <x:c r="N78" s="40" t="str">
        <x:v>OBSERVADO</x:v>
      </x:c>
      <x:c r="O78" s="37" t="str">
        <x:v>Universo núcleo comparable: papel+vidrio+envases+orgánica+resto; no equivale al total insular generado con deixalleries/otras fracciones.</x:v>
      </x:c>
    </x:row>
    <x:row r="79" ht="28" customHeight="1">
      <x:c r="A79" s="38" t="n">
        <x:v>2023</x:v>
      </x:c>
      <x:c r="B79" s="38" t="n">
        <x:v>10</x:v>
      </x:c>
      <x:c r="C79" s="38" t="str">
        <x:v>Octubre</x:v>
      </x:c>
      <x:c r="D79" s="38" t="str">
        <x:v>Es Migjorn Gran</x:v>
      </x:c>
      <x:c r="E79" s="43" t="n">
        <x:v>5791</x:v>
      </x:c>
      <x:c r="F79" s="43" t="n">
        <x:v>13625</x:v>
      </x:c>
      <x:c r="G79" s="43" t="n">
        <x:v>5936</x:v>
      </x:c>
      <x:c r="H79" s="43" t="n">
        <x:v>6660</x:v>
      </x:c>
      <x:c r="I79" s="43" t="n">
        <x:v>84980</x:v>
      </x:c>
      <x:c r="J79" s="43" t="n">
        <x:v>32012</x:v>
      </x:c>
      <x:c r="K79" s="43" t="n">
        <x:v>116992</x:v>
      </x:c>
      <x:c r="L79" s="51" t="n">
        <x:v>0.2736255470459519</x:v>
      </x:c>
      <x:c r="M79" s="41" t="str">
        <x:v>https://cremenorca.org/documents/documents/13546doc1220240429024902.pdf</x:v>
      </x:c>
      <x:c r="N79" s="39" t="str">
        <x:v>OBSERVADO</x:v>
      </x:c>
      <x:c r="O79" s="38" t="str">
        <x:v>Universo núcleo comparable: papel+vidrio+envases+orgánica+resto; no equivale al total insular generado con deixalleries/otras fracciones.</x:v>
      </x:c>
    </x:row>
    <x:row r="80" ht="28" customHeight="1">
      <x:c r="A80" s="37" t="n">
        <x:v>2023</x:v>
      </x:c>
      <x:c r="B80" s="37" t="n">
        <x:v>10</x:v>
      </x:c>
      <x:c r="C80" s="37" t="str">
        <x:v>Octubre</x:v>
      </x:c>
      <x:c r="D80" s="37" t="str">
        <x:v>Es Mercadal</x:v>
      </x:c>
      <x:c r="E80" s="44" t="n">
        <x:v>33282</x:v>
      </x:c>
      <x:c r="F80" s="44" t="n">
        <x:v>31260</x:v>
      </x:c>
      <x:c r="G80" s="44" t="n">
        <x:v>20519</x:v>
      </x:c>
      <x:c r="H80" s="44" t="n">
        <x:v>18780</x:v>
      </x:c>
      <x:c r="I80" s="44" t="n">
        <x:v>325480</x:v>
      </x:c>
      <x:c r="J80" s="44" t="n">
        <x:v>103841</x:v>
      </x:c>
      <x:c r="K80" s="44" t="n">
        <x:v>429321</x:v>
      </x:c>
      <x:c r="L80" s="52" t="n">
        <x:v>0.2418726314342881</x:v>
      </x:c>
      <x:c r="M80" s="42" t="str">
        <x:v>https://cremenorca.org/documents/documents/13546doc1220240429024902.pdf</x:v>
      </x:c>
      <x:c r="N80" s="40" t="str">
        <x:v>OBSERVADO</x:v>
      </x:c>
      <x:c r="O80" s="37" t="str">
        <x:v>Universo núcleo comparable: papel+vidrio+envases+orgánica+resto; no equivale al total insular generado con deixalleries/otras fracciones.</x:v>
      </x:c>
    </x:row>
    <x:row r="81" ht="28" customHeight="1">
      <x:c r="A81" s="38" t="n">
        <x:v>2023</x:v>
      </x:c>
      <x:c r="B81" s="38" t="n">
        <x:v>10</x:v>
      </x:c>
      <x:c r="C81" s="38" t="str">
        <x:v>Octubre</x:v>
      </x:c>
      <x:c r="D81" s="38" t="str">
        <x:v>Alaior</x:v>
      </x:c>
      <x:c r="E81" s="43" t="n">
        <x:v>39477</x:v>
      </x:c>
      <x:c r="F81" s="43" t="n">
        <x:v>30473</x:v>
      </x:c>
      <x:c r="G81" s="43" t="n">
        <x:v>23644</x:v>
      </x:c>
      <x:c r="H81" s="43" t="n">
        <x:v>24520</x:v>
      </x:c>
      <x:c r="I81" s="43" t="n">
        <x:v>380100</x:v>
      </x:c>
      <x:c r="J81" s="43" t="n">
        <x:v>118114</x:v>
      </x:c>
      <x:c r="K81" s="43" t="n">
        <x:v>498214</x:v>
      </x:c>
      <x:c r="L81" s="51" t="n">
        <x:v>0.2370748312973943</x:v>
      </x:c>
      <x:c r="M81" s="41" t="str">
        <x:v>https://cremenorca.org/documents/documents/13546doc1220240429024902.pdf</x:v>
      </x:c>
      <x:c r="N81" s="39" t="str">
        <x:v>OBSERVADO</x:v>
      </x:c>
      <x:c r="O81" s="38" t="str">
        <x:v>Universo núcleo comparable: papel+vidrio+envases+orgánica+resto; no equivale al total insular generado con deixalleries/otras fracciones.</x:v>
      </x:c>
    </x:row>
    <x:row r="82" ht="28" customHeight="1">
      <x:c r="A82" s="37" t="n">
        <x:v>2023</x:v>
      </x:c>
      <x:c r="B82" s="37" t="n">
        <x:v>10</x:v>
      </x:c>
      <x:c r="C82" s="37" t="str">
        <x:v>Octubre</x:v>
      </x:c>
      <x:c r="D82" s="37" t="str">
        <x:v>Maó</x:v>
      </x:c>
      <x:c r="E82" s="44" t="n">
        <x:v>123880</x:v>
      </x:c>
      <x:c r="F82" s="44" t="n">
        <x:v>64870</x:v>
      </x:c>
      <x:c r="G82" s="44" t="n">
        <x:v>60003</x:v>
      </x:c>
      <x:c r="H82" s="44" t="n">
        <x:v>180</x:v>
      </x:c>
      <x:c r="I82" s="44" t="n">
        <x:v>938960</x:v>
      </x:c>
      <x:c r="J82" s="44" t="n">
        <x:v>248933</x:v>
      </x:c>
      <x:c r="K82" s="44" t="n">
        <x:v>1187893</x:v>
      </x:c>
      <x:c r="L82" s="52" t="n">
        <x:v>0.20955843666054097</x:v>
      </x:c>
      <x:c r="M82" s="42" t="str">
        <x:v>https://cremenorca.org/documents/documents/13546doc1220240429024902.pdf</x:v>
      </x:c>
      <x:c r="N82" s="40" t="str">
        <x:v>OBSERVADO</x:v>
      </x:c>
      <x:c r="O82" s="37" t="str">
        <x:v>Universo núcleo comparable: papel+vidrio+envases+orgánica+resto; no equivale al total insular generado con deixalleries/otras fracciones.</x:v>
      </x:c>
    </x:row>
    <x:row r="83" ht="28" customHeight="1">
      <x:c r="A83" s="38" t="n">
        <x:v>2023</x:v>
      </x:c>
      <x:c r="B83" s="38" t="n">
        <x:v>10</x:v>
      </x:c>
      <x:c r="C83" s="38" t="str">
        <x:v>Octubre</x:v>
      </x:c>
      <x:c r="D83" s="38" t="str">
        <x:v>Es Castell</x:v>
      </x:c>
      <x:c r="E83" s="43" t="n">
        <x:v>24960</x:v>
      </x:c>
      <x:c r="F83" s="43" t="n">
        <x:v>16770</x:v>
      </x:c>
      <x:c r="G83" s="43" t="n">
        <x:v>15747</x:v>
      </x:c>
      <x:c r="H83" s="43" t="n">
        <x:v>0</x:v>
      </x:c>
      <x:c r="I83" s="43" t="n">
        <x:v>204700</x:v>
      </x:c>
      <x:c r="J83" s="43" t="n">
        <x:v>57477</x:v>
      </x:c>
      <x:c r="K83" s="43" t="n">
        <x:v>262177</x:v>
      </x:c>
      <x:c r="L83" s="51" t="n">
        <x:v>0.21922975699622774</x:v>
      </x:c>
      <x:c r="M83" s="41" t="str">
        <x:v>https://cremenorca.org/documents/documents/13546doc1220240429024902.pdf</x:v>
      </x:c>
      <x:c r="N83" s="39" t="str">
        <x:v>OBSERVADO</x:v>
      </x:c>
      <x:c r="O83" s="38" t="str">
        <x:v>Universo núcleo comparable: papel+vidrio+envases+orgánica+resto; no equivale al total insular generado con deixalleries/otras fracciones.</x:v>
      </x:c>
    </x:row>
    <x:row r="84" ht="28" customHeight="1">
      <x:c r="A84" s="37" t="n">
        <x:v>2023</x:v>
      </x:c>
      <x:c r="B84" s="37" t="n">
        <x:v>10</x:v>
      </x:c>
      <x:c r="C84" s="37" t="str">
        <x:v>Octubre</x:v>
      </x:c>
      <x:c r="D84" s="37" t="str">
        <x:v>Sant Lluís</x:v>
      </x:c>
      <x:c r="E84" s="44" t="n">
        <x:v>22859</x:v>
      </x:c>
      <x:c r="F84" s="44" t="n">
        <x:v>44826</x:v>
      </x:c>
      <x:c r="G84" s="44" t="n">
        <x:v>21938</x:v>
      </x:c>
      <x:c r="H84" s="44" t="n">
        <x:v>24120</x:v>
      </x:c>
      <x:c r="I84" s="44" t="n">
        <x:v>343740</x:v>
      </x:c>
      <x:c r="J84" s="44" t="n">
        <x:v>113743</x:v>
      </x:c>
      <x:c r="K84" s="44" t="n">
        <x:v>457483</x:v>
      </x:c>
      <x:c r="L84" s="52" t="n">
        <x:v>0.24862781786427038</x:v>
      </x:c>
      <x:c r="M84" s="42" t="str">
        <x:v>https://cremenorca.org/documents/documents/13546doc1220240429024902.pdf</x:v>
      </x:c>
      <x:c r="N84" s="40" t="str">
        <x:v>OBSERVADO</x:v>
      </x:c>
      <x:c r="O84" s="37" t="str">
        <x:v>Universo núcleo comparable: papel+vidrio+envases+orgánica+resto; no equivale al total insular generado con deixalleries/otras fracciones.</x:v>
      </x:c>
    </x:row>
    <x:row r="85" ht="28" customHeight="1">
      <x:c r="A85" s="38" t="n">
        <x:v>2023</x:v>
      </x:c>
      <x:c r="B85" s="38" t="n">
        <x:v>11</x:v>
      </x:c>
      <x:c r="C85" s="38" t="str">
        <x:v>Novembre</x:v>
      </x:c>
      <x:c r="D85" s="38" t="str">
        <x:v>Ciutadella</x:v>
      </x:c>
      <x:c r="E85" s="43" t="n">
        <x:v>89730</x:v>
      </x:c>
      <x:c r="F85" s="43" t="n">
        <x:v>64363</x:v>
      </x:c>
      <x:c r="G85" s="43" t="n">
        <x:v>56247</x:v>
      </x:c>
      <x:c r="H85" s="43" t="n">
        <x:v>6940</x:v>
      </x:c>
      <x:c r="I85" s="43" t="n">
        <x:v>886040</x:v>
      </x:c>
      <x:c r="J85" s="43" t="n">
        <x:v>217280</x:v>
      </x:c>
      <x:c r="K85" s="43" t="n">
        <x:v>1103320</x:v>
      </x:c>
      <x:c r="L85" s="51" t="n">
        <x:v>0.19693289344886344</x:v>
      </x:c>
      <x:c r="M85" s="41" t="str">
        <x:v>https://cremenorca.org/documents/documents/13546doc1220240429024902.pdf</x:v>
      </x:c>
      <x:c r="N85" s="39" t="str">
        <x:v>OBSERVADO</x:v>
      </x:c>
      <x:c r="O85" s="38" t="str">
        <x:v>Universo núcleo comparable: papel+vidrio+envases+orgánica+resto; no equivale al total insular generado con deixalleries/otras fracciones.</x:v>
      </x:c>
    </x:row>
    <x:row r="86" ht="28" customHeight="1">
      <x:c r="A86" s="37" t="n">
        <x:v>2023</x:v>
      </x:c>
      <x:c r="B86" s="37" t="n">
        <x:v>11</x:v>
      </x:c>
      <x:c r="C86" s="37" t="str">
        <x:v>Novembre</x:v>
      </x:c>
      <x:c r="D86" s="37" t="str">
        <x:v>Ferreries</x:v>
      </x:c>
      <x:c r="E86" s="44" t="n">
        <x:v>10624</x:v>
      </x:c>
      <x:c r="F86" s="44" t="n">
        <x:v>10612</x:v>
      </x:c>
      <x:c r="G86" s="44" t="n">
        <x:v>6390</x:v>
      </x:c>
      <x:c r="H86" s="44" t="n">
        <x:v>1620</x:v>
      </x:c>
      <x:c r="I86" s="44" t="n">
        <x:v>104200</x:v>
      </x:c>
      <x:c r="J86" s="44" t="n">
        <x:v>29246</x:v>
      </x:c>
      <x:c r="K86" s="44" t="n">
        <x:v>133446</x:v>
      </x:c>
      <x:c r="L86" s="52" t="n">
        <x:v>0.21915980996058332</x:v>
      </x:c>
      <x:c r="M86" s="42" t="str">
        <x:v>https://cremenorca.org/documents/documents/13546doc1220240429024902.pdf</x:v>
      </x:c>
      <x:c r="N86" s="40" t="str">
        <x:v>OBSERVADO</x:v>
      </x:c>
      <x:c r="O86" s="37" t="str">
        <x:v>Universo núcleo comparable: papel+vidrio+envases+orgánica+resto; no equivale al total insular generado con deixalleries/otras fracciones.</x:v>
      </x:c>
    </x:row>
    <x:row r="87" ht="28" customHeight="1">
      <x:c r="A87" s="38" t="n">
        <x:v>2023</x:v>
      </x:c>
      <x:c r="B87" s="38" t="n">
        <x:v>11</x:v>
      </x:c>
      <x:c r="C87" s="38" t="str">
        <x:v>Novembre</x:v>
      </x:c>
      <x:c r="D87" s="38" t="str">
        <x:v>Es Migjorn Gran</x:v>
      </x:c>
      <x:c r="E87" s="43" t="n">
        <x:v>7291</x:v>
      </x:c>
      <x:c r="F87" s="43" t="n">
        <x:v>5947</x:v>
      </x:c>
      <x:c r="G87" s="43" t="n">
        <x:v>4348</x:v>
      </x:c>
      <x:c r="H87" s="43" t="n">
        <x:v>600</x:v>
      </x:c>
      <x:c r="I87" s="43" t="n">
        <x:v>42260</x:v>
      </x:c>
      <x:c r="J87" s="43" t="n">
        <x:v>18186</x:v>
      </x:c>
      <x:c r="K87" s="43" t="n">
        <x:v>60446</x:v>
      </x:c>
      <x:c r="L87" s="51" t="n">
        <x:v>0.30086358071667274</x:v>
      </x:c>
      <x:c r="M87" s="41" t="str">
        <x:v>https://cremenorca.org/documents/documents/13546doc1220240429024902.pdf</x:v>
      </x:c>
      <x:c r="N87" s="39" t="str">
        <x:v>OBSERVADO</x:v>
      </x:c>
      <x:c r="O87" s="38" t="str">
        <x:v>Universo núcleo comparable: papel+vidrio+envases+orgánica+resto; no equivale al total insular generado con deixalleries/otras fracciones.</x:v>
      </x:c>
    </x:row>
    <x:row r="88" ht="28" customHeight="1">
      <x:c r="A88" s="37" t="n">
        <x:v>2023</x:v>
      </x:c>
      <x:c r="B88" s="37" t="n">
        <x:v>11</x:v>
      </x:c>
      <x:c r="C88" s="37" t="str">
        <x:v>Novembre</x:v>
      </x:c>
      <x:c r="D88" s="37" t="str">
        <x:v>Es Mercadal</x:v>
      </x:c>
      <x:c r="E88" s="44" t="n">
        <x:v>17188</x:v>
      </x:c>
      <x:c r="F88" s="44" t="n">
        <x:v>18200</x:v>
      </x:c>
      <x:c r="G88" s="44" t="n">
        <x:v>14767</x:v>
      </x:c>
      <x:c r="H88" s="44" t="n">
        <x:v>840</x:v>
      </x:c>
      <x:c r="I88" s="44" t="n">
        <x:v>163080</x:v>
      </x:c>
      <x:c r="J88" s="44" t="n">
        <x:v>50995</x:v>
      </x:c>
      <x:c r="K88" s="44" t="n">
        <x:v>214075</x:v>
      </x:c>
      <x:c r="L88" s="52" t="n">
        <x:v>0.23821090739226908</x:v>
      </x:c>
      <x:c r="M88" s="42" t="str">
        <x:v>https://cremenorca.org/documents/documents/13546doc1220240429024902.pdf</x:v>
      </x:c>
      <x:c r="N88" s="40" t="str">
        <x:v>OBSERVADO</x:v>
      </x:c>
      <x:c r="O88" s="37" t="str">
        <x:v>Universo núcleo comparable: papel+vidrio+envases+orgánica+resto; no equivale al total insular generado con deixalleries/otras fracciones.</x:v>
      </x:c>
    </x:row>
    <x:row r="89" ht="28" customHeight="1">
      <x:c r="A89" s="38" t="n">
        <x:v>2023</x:v>
      </x:c>
      <x:c r="B89" s="38" t="n">
        <x:v>11</x:v>
      </x:c>
      <x:c r="C89" s="38" t="str">
        <x:v>Novembre</x:v>
      </x:c>
      <x:c r="D89" s="38" t="str">
        <x:v>Alaior</x:v>
      </x:c>
      <x:c r="E89" s="43" t="n">
        <x:v>18015</x:v>
      </x:c>
      <x:c r="F89" s="43" t="n">
        <x:v>13724</x:v>
      </x:c>
      <x:c r="G89" s="43" t="n">
        <x:v>12408</x:v>
      </x:c>
      <x:c r="H89" s="43" t="n">
        <x:v>1500</x:v>
      </x:c>
      <x:c r="I89" s="43" t="n">
        <x:v>246660</x:v>
      </x:c>
      <x:c r="J89" s="43" t="n">
        <x:v>45647</x:v>
      </x:c>
      <x:c r="K89" s="43" t="n">
        <x:v>292307</x:v>
      </x:c>
      <x:c r="L89" s="51" t="n">
        <x:v>0.15616115932906158</x:v>
      </x:c>
      <x:c r="M89" s="41" t="str">
        <x:v>https://cremenorca.org/documents/documents/13546doc1220240429024902.pdf</x:v>
      </x:c>
      <x:c r="N89" s="39" t="str">
        <x:v>OBSERVADO</x:v>
      </x:c>
      <x:c r="O89" s="38" t="str">
        <x:v>Universo núcleo comparable: papel+vidrio+envases+orgánica+resto; no equivale al total insular generado con deixalleries/otras fracciones.</x:v>
      </x:c>
    </x:row>
    <x:row r="90" ht="28" customHeight="1">
      <x:c r="A90" s="37" t="n">
        <x:v>2023</x:v>
      </x:c>
      <x:c r="B90" s="37" t="n">
        <x:v>11</x:v>
      </x:c>
      <x:c r="C90" s="37" t="str">
        <x:v>Novembre</x:v>
      </x:c>
      <x:c r="D90" s="37" t="str">
        <x:v>Maó</x:v>
      </x:c>
      <x:c r="E90" s="44" t="n">
        <x:v>118914</x:v>
      </x:c>
      <x:c r="F90" s="44" t="n">
        <x:v>46720</x:v>
      </x:c>
      <x:c r="G90" s="44" t="n">
        <x:v>55284</x:v>
      </x:c>
      <x:c r="H90" s="44" t="n">
        <x:v>6600</x:v>
      </x:c>
      <x:c r="I90" s="44" t="n">
        <x:v>791440</x:v>
      </x:c>
      <x:c r="J90" s="44" t="n">
        <x:v>227518</x:v>
      </x:c>
      <x:c r="K90" s="44" t="n">
        <x:v>1018958</x:v>
      </x:c>
      <x:c r="L90" s="52" t="n">
        <x:v>0.22328496365895356</x:v>
      </x:c>
      <x:c r="M90" s="42" t="str">
        <x:v>https://cremenorca.org/documents/documents/13546doc1220240429024902.pdf</x:v>
      </x:c>
      <x:c r="N90" s="40" t="str">
        <x:v>OBSERVADO</x:v>
      </x:c>
      <x:c r="O90" s="37" t="str">
        <x:v>Universo núcleo comparable: papel+vidrio+envases+orgánica+resto; no equivale al total insular generado con deixalleries/otras fracciones.</x:v>
      </x:c>
    </x:row>
    <x:row r="91" ht="28" customHeight="1">
      <x:c r="A91" s="38" t="n">
        <x:v>2023</x:v>
      </x:c>
      <x:c r="B91" s="38" t="n">
        <x:v>11</x:v>
      </x:c>
      <x:c r="C91" s="38" t="str">
        <x:v>Novembre</x:v>
      </x:c>
      <x:c r="D91" s="38" t="str">
        <x:v>Es Castell</x:v>
      </x:c>
      <x:c r="E91" s="43" t="n">
        <x:v>22306</x:v>
      </x:c>
      <x:c r="F91" s="43" t="n">
        <x:v>10760</x:v>
      </x:c>
      <x:c r="G91" s="43" t="n">
        <x:v>14356</x:v>
      </x:c>
      <x:c r="H91" s="43" t="n">
        <x:v>0</x:v>
      </x:c>
      <x:c r="I91" s="43" t="n">
        <x:v>168780</x:v>
      </x:c>
      <x:c r="J91" s="43" t="n">
        <x:v>47422</x:v>
      </x:c>
      <x:c r="K91" s="43" t="n">
        <x:v>216202</x:v>
      </x:c>
      <x:c r="L91" s="51" t="n">
        <x:v>0.2193411716820381</x:v>
      </x:c>
      <x:c r="M91" s="41" t="str">
        <x:v>https://cremenorca.org/documents/documents/13546doc1220240429024902.pdf</x:v>
      </x:c>
      <x:c r="N91" s="39" t="str">
        <x:v>OBSERVADO</x:v>
      </x:c>
      <x:c r="O91" s="38" t="str">
        <x:v>Universo núcleo comparable: papel+vidrio+envases+orgánica+resto; no equivale al total insular generado con deixalleries/otras fracciones.</x:v>
      </x:c>
    </x:row>
    <x:row r="92" ht="28" customHeight="1">
      <x:c r="A92" s="37" t="n">
        <x:v>2023</x:v>
      </x:c>
      <x:c r="B92" s="37" t="n">
        <x:v>11</x:v>
      </x:c>
      <x:c r="C92" s="37" t="str">
        <x:v>Novembre</x:v>
      </x:c>
      <x:c r="D92" s="37" t="str">
        <x:v>Sant Lluís</x:v>
      </x:c>
      <x:c r="E92" s="44" t="n">
        <x:v>14612</x:v>
      </x:c>
      <x:c r="F92" s="44" t="n">
        <x:v>17944</x:v>
      </x:c>
      <x:c r="G92" s="44" t="n">
        <x:v>11520</x:v>
      </x:c>
      <x:c r="H92" s="44" t="n">
        <x:v>5140</x:v>
      </x:c>
      <x:c r="I92" s="44" t="n">
        <x:v>174800</x:v>
      </x:c>
      <x:c r="J92" s="44" t="n">
        <x:v>49216</x:v>
      </x:c>
      <x:c r="K92" s="44" t="n">
        <x:v>224016</x:v>
      </x:c>
      <x:c r="L92" s="52" t="n">
        <x:v>0.21969859295764588</x:v>
      </x:c>
      <x:c r="M92" s="42" t="str">
        <x:v>https://cremenorca.org/documents/documents/13546doc1220240429024902.pdf</x:v>
      </x:c>
      <x:c r="N92" s="40" t="str">
        <x:v>OBSERVADO</x:v>
      </x:c>
      <x:c r="O92" s="37" t="str">
        <x:v>Universo núcleo comparable: papel+vidrio+envases+orgánica+resto; no equivale al total insular generado con deixalleries/otras fracciones.</x:v>
      </x:c>
    </x:row>
    <x:row r="93" ht="28" customHeight="1">
      <x:c r="A93" s="38" t="n">
        <x:v>2023</x:v>
      </x:c>
      <x:c r="B93" s="38" t="n">
        <x:v>12</x:v>
      </x:c>
      <x:c r="C93" s="38" t="str">
        <x:v>Desembre</x:v>
      </x:c>
      <x:c r="D93" s="38" t="str">
        <x:v>Ciutadella</x:v>
      </x:c>
      <x:c r="E93" s="43" t="n">
        <x:v>86430</x:v>
      </x:c>
      <x:c r="F93" s="43" t="n">
        <x:v>40895</x:v>
      </x:c>
      <x:c r="G93" s="43" t="n">
        <x:v>49390</x:v>
      </x:c>
      <x:c r="H93" s="43" t="n">
        <x:v>6010</x:v>
      </x:c>
      <x:c r="I93" s="43" t="n">
        <x:v>756600</x:v>
      </x:c>
      <x:c r="J93" s="43" t="n">
        <x:v>182725</x:v>
      </x:c>
      <x:c r="K93" s="43" t="n">
        <x:v>939325</x:v>
      </x:c>
      <x:c r="L93" s="51" t="n">
        <x:v>0.19452798552151812</x:v>
      </x:c>
      <x:c r="M93" s="41" t="str">
        <x:v>https://cremenorca.org/documents/documents/13546doc1220240429024902.pdf</x:v>
      </x:c>
      <x:c r="N93" s="39" t="str">
        <x:v>OBSERVADO</x:v>
      </x:c>
      <x:c r="O93" s="38" t="str">
        <x:v>Universo núcleo comparable: papel+vidrio+envases+orgánica+resto; no equivale al total insular generado con deixalleries/otras fracciones.</x:v>
      </x:c>
    </x:row>
    <x:row r="94" ht="28" customHeight="1">
      <x:c r="A94" s="37" t="n">
        <x:v>2023</x:v>
      </x:c>
      <x:c r="B94" s="37" t="n">
        <x:v>12</x:v>
      </x:c>
      <x:c r="C94" s="37" t="str">
        <x:v>Desembre</x:v>
      </x:c>
      <x:c r="D94" s="37" t="str">
        <x:v>Ferreries</x:v>
      </x:c>
      <x:c r="E94" s="44" t="n">
        <x:v>9092</x:v>
      </x:c>
      <x:c r="F94" s="44" t="n">
        <x:v>7497</x:v>
      </x:c>
      <x:c r="G94" s="44" t="n">
        <x:v>7488</x:v>
      </x:c>
      <x:c r="H94" s="44" t="n">
        <x:v>1460</x:v>
      </x:c>
      <x:c r="I94" s="44" t="n">
        <x:v>95000</x:v>
      </x:c>
      <x:c r="J94" s="44" t="n">
        <x:v>25537</x:v>
      </x:c>
      <x:c r="K94" s="44" t="n">
        <x:v>120537</x:v>
      </x:c>
      <x:c r="L94" s="52" t="n">
        <x:v>0.2118602586757593</x:v>
      </x:c>
      <x:c r="M94" s="42" t="str">
        <x:v>https://cremenorca.org/documents/documents/13546doc1220240429024902.pdf</x:v>
      </x:c>
      <x:c r="N94" s="40" t="str">
        <x:v>OBSERVADO</x:v>
      </x:c>
      <x:c r="O94" s="37" t="str">
        <x:v>Universo núcleo comparable: papel+vidrio+envases+orgánica+resto; no equivale al total insular generado con deixalleries/otras fracciones.</x:v>
      </x:c>
    </x:row>
    <x:row r="95" ht="28" customHeight="1">
      <x:c r="A95" s="38" t="n">
        <x:v>2023</x:v>
      </x:c>
      <x:c r="B95" s="38" t="n">
        <x:v>12</x:v>
      </x:c>
      <x:c r="C95" s="38" t="str">
        <x:v>Desembre</x:v>
      </x:c>
      <x:c r="D95" s="38" t="str">
        <x:v>Es Migjorn Gran</x:v>
      </x:c>
      <x:c r="E95" s="43" t="n">
        <x:v>4878</x:v>
      </x:c>
      <x:c r="F95" s="43" t="n">
        <x:v>4597</x:v>
      </x:c>
      <x:c r="G95" s="43" t="n">
        <x:v>3487</x:v>
      </x:c>
      <x:c r="H95" s="43" t="n">
        <x:v>370</x:v>
      </x:c>
      <x:c r="I95" s="43" t="n">
        <x:v>33560</x:v>
      </x:c>
      <x:c r="J95" s="43" t="n">
        <x:v>13332</x:v>
      </x:c>
      <x:c r="K95" s="43" t="n">
        <x:v>46892</x:v>
      </x:c>
      <x:c r="L95" s="51" t="n">
        <x:v>0.2843128891921863</x:v>
      </x:c>
      <x:c r="M95" s="41" t="str">
        <x:v>https://cremenorca.org/documents/documents/13546doc1220240429024902.pdf</x:v>
      </x:c>
      <x:c r="N95" s="39" t="str">
        <x:v>OBSERVADO</x:v>
      </x:c>
      <x:c r="O95" s="38" t="str">
        <x:v>Universo núcleo comparable: papel+vidrio+envases+orgánica+resto; no equivale al total insular generado con deixalleries/otras fracciones.</x:v>
      </x:c>
    </x:row>
    <x:row r="96" ht="28" customHeight="1">
      <x:c r="A96" s="37" t="n">
        <x:v>2023</x:v>
      </x:c>
      <x:c r="B96" s="37" t="n">
        <x:v>12</x:v>
      </x:c>
      <x:c r="C96" s="37" t="str">
        <x:v>Desembre</x:v>
      </x:c>
      <x:c r="D96" s="37" t="str">
        <x:v>Es Mercadal</x:v>
      </x:c>
      <x:c r="E96" s="44" t="n">
        <x:v>14780</x:v>
      </x:c>
      <x:c r="F96" s="44" t="n">
        <x:v>17005</x:v>
      </x:c>
      <x:c r="G96" s="44" t="n">
        <x:v>11701</x:v>
      </x:c>
      <x:c r="H96" s="44" t="n">
        <x:v>570</x:v>
      </x:c>
      <x:c r="I96" s="44" t="n">
        <x:v>140800</x:v>
      </x:c>
      <x:c r="J96" s="44" t="n">
        <x:v>44056</x:v>
      </x:c>
      <x:c r="K96" s="44" t="n">
        <x:v>184856</x:v>
      </x:c>
      <x:c r="L96" s="52" t="n">
        <x:v>0.2383260483836067</x:v>
      </x:c>
      <x:c r="M96" s="42" t="str">
        <x:v>https://cremenorca.org/documents/documents/13546doc1220240429024902.pdf</x:v>
      </x:c>
      <x:c r="N96" s="40" t="str">
        <x:v>OBSERVADO</x:v>
      </x:c>
      <x:c r="O96" s="37" t="str">
        <x:v>Universo núcleo comparable: papel+vidrio+envases+orgánica+resto; no equivale al total insular generado con deixalleries/otras fracciones.</x:v>
      </x:c>
    </x:row>
    <x:row r="97" ht="28" customHeight="1">
      <x:c r="A97" s="38" t="n">
        <x:v>2023</x:v>
      </x:c>
      <x:c r="B97" s="38" t="n">
        <x:v>12</x:v>
      </x:c>
      <x:c r="C97" s="38" t="str">
        <x:v>Desembre</x:v>
      </x:c>
      <x:c r="D97" s="38" t="str">
        <x:v>Alaior</x:v>
      </x:c>
      <x:c r="E97" s="43" t="n">
        <x:v>15890</x:v>
      </x:c>
      <x:c r="F97" s="43" t="n">
        <x:v>14827</x:v>
      </x:c>
      <x:c r="G97" s="43" t="n">
        <x:v>9376</x:v>
      </x:c>
      <x:c r="H97" s="43" t="n">
        <x:v>630</x:v>
      </x:c>
      <x:c r="I97" s="43" t="n">
        <x:v>238040</x:v>
      </x:c>
      <x:c r="J97" s="43" t="n">
        <x:v>40723</x:v>
      </x:c>
      <x:c r="K97" s="43" t="n">
        <x:v>278763</x:v>
      </x:c>
      <x:c r="L97" s="51" t="n">
        <x:v>0.14608466690342692</x:v>
      </x:c>
      <x:c r="M97" s="41" t="str">
        <x:v>https://cremenorca.org/documents/documents/13546doc1220240429024902.pdf</x:v>
      </x:c>
      <x:c r="N97" s="39" t="str">
        <x:v>OBSERVADO</x:v>
      </x:c>
      <x:c r="O97" s="38" t="str">
        <x:v>Universo núcleo comparable: papel+vidrio+envases+orgánica+resto; no equivale al total insular generado con deixalleries/otras fracciones.</x:v>
      </x:c>
    </x:row>
    <x:row r="98" ht="28" customHeight="1">
      <x:c r="A98" s="37" t="n">
        <x:v>2023</x:v>
      </x:c>
      <x:c r="B98" s="37" t="n">
        <x:v>12</x:v>
      </x:c>
      <x:c r="C98" s="37" t="str">
        <x:v>Desembre</x:v>
      </x:c>
      <x:c r="D98" s="37" t="str">
        <x:v>Maó</x:v>
      </x:c>
      <x:c r="E98" s="44" t="n">
        <x:v>117758</x:v>
      </x:c>
      <x:c r="F98" s="44" t="n">
        <x:v>63140</x:v>
      </x:c>
      <x:c r="G98" s="44" t="n">
        <x:v>54388</x:v>
      </x:c>
      <x:c r="H98" s="44" t="n">
        <x:v>13140</x:v>
      </x:c>
      <x:c r="I98" s="44" t="n">
        <x:v>762740</x:v>
      </x:c>
      <x:c r="J98" s="44" t="n">
        <x:v>248426</x:v>
      </x:c>
      <x:c r="K98" s="44" t="n">
        <x:v>1011166</x:v>
      </x:c>
      <x:c r="L98" s="52" t="n">
        <x:v>0.24568270689481253</x:v>
      </x:c>
      <x:c r="M98" s="42" t="str">
        <x:v>https://cremenorca.org/documents/documents/13546doc1220240429024902.pdf</x:v>
      </x:c>
      <x:c r="N98" s="40" t="str">
        <x:v>OBSERVADO</x:v>
      </x:c>
      <x:c r="O98" s="37" t="str">
        <x:v>Universo núcleo comparable: papel+vidrio+envases+orgánica+resto; no equivale al total insular generado con deixalleries/otras fracciones.</x:v>
      </x:c>
    </x:row>
    <x:row r="99" ht="28" customHeight="1">
      <x:c r="A99" s="38" t="n">
        <x:v>2023</x:v>
      </x:c>
      <x:c r="B99" s="38" t="n">
        <x:v>12</x:v>
      </x:c>
      <x:c r="C99" s="38" t="str">
        <x:v>Desembre</x:v>
      </x:c>
      <x:c r="D99" s="38" t="str">
        <x:v>Es Castell</x:v>
      </x:c>
      <x:c r="E99" s="43" t="n">
        <x:v>24522</x:v>
      </x:c>
      <x:c r="F99" s="43" t="n">
        <x:v>14940</x:v>
      </x:c>
      <x:c r="G99" s="43" t="n">
        <x:v>13582</x:v>
      </x:c>
      <x:c r="H99" s="43" t="n">
        <x:v>2640</x:v>
      </x:c>
      <x:c r="I99" s="43" t="n">
        <x:v>152260</x:v>
      </x:c>
      <x:c r="J99" s="43" t="n">
        <x:v>55684</x:v>
      </x:c>
      <x:c r="K99" s="43" t="n">
        <x:v>207944</x:v>
      </x:c>
      <x:c r="L99" s="51" t="n">
        <x:v>0.2677836340553226</x:v>
      </x:c>
      <x:c r="M99" s="41" t="str">
        <x:v>https://cremenorca.org/documents/documents/13546doc1220240429024902.pdf</x:v>
      </x:c>
      <x:c r="N99" s="39" t="str">
        <x:v>OBSERVADO</x:v>
      </x:c>
      <x:c r="O99" s="38" t="str">
        <x:v>Universo núcleo comparable: papel+vidrio+envases+orgánica+resto; no equivale al total insular generado con deixalleries/otras fracciones.</x:v>
      </x:c>
    </x:row>
    <x:row r="100" ht="28" customHeight="1">
      <x:c r="A100" s="37" t="n">
        <x:v>2023</x:v>
      </x:c>
      <x:c r="B100" s="37" t="n">
        <x:v>12</x:v>
      </x:c>
      <x:c r="C100" s="37" t="str">
        <x:v>Desembre</x:v>
      </x:c>
      <x:c r="D100" s="37" t="str">
        <x:v>Sant Lluís</x:v>
      </x:c>
      <x:c r="E100" s="44" t="n">
        <x:v>15870</x:v>
      </x:c>
      <x:c r="F100" s="44" t="n">
        <x:v>15859</x:v>
      </x:c>
      <x:c r="G100" s="44" t="n">
        <x:v>9748</x:v>
      </x:c>
      <x:c r="H100" s="44" t="n">
        <x:v>4350</x:v>
      </x:c>
      <x:c r="I100" s="44" t="n">
        <x:v>163880</x:v>
      </x:c>
      <x:c r="J100" s="44" t="n">
        <x:v>45827</x:v>
      </x:c>
      <x:c r="K100" s="44" t="n">
        <x:v>209707</x:v>
      </x:c>
      <x:c r="L100" s="52" t="n">
        <x:v>0.21852870910365416</x:v>
      </x:c>
      <x:c r="M100" s="42" t="str">
        <x:v>https://cremenorca.org/documents/documents/13546doc1220240429024902.pdf</x:v>
      </x:c>
      <x:c r="N100" s="40" t="str">
        <x:v>OBSERVADO</x:v>
      </x:c>
      <x:c r="O100" s="37" t="str">
        <x:v>Universo núcleo comparable: papel+vidrio+envases+orgánica+resto; no equivale al total insular generado con deixalleries/otras fracciones.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9" hidden="0" customWidth="1"/>
    <x:col min="3" max="3" width="13" hidden="0" customWidth="1"/>
    <x:col min="4" max="4" width="18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42" hidden="0" customWidth="1"/>
    <x:col min="15" max="15" width="58" hidden="0" customWidth="1"/>
    <x:col min="16" max="16" width="42" hidden="0" customWidth="1"/>
  </x:cols>
  <x:sheetData>
    <x:row r="1" ht="32" customHeight="1">
      <x:c r="A1" s="4" t="str">
        <x:v>Maó y Es Castell · PaP 2024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Resultados mensuales ene-sep durante el despliegue; no hay datos completos del resto de municipios/meses.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4" ht="30" customHeight="1">
      <x:c r="A4" s="33" t="str">
        <x:v>Año</x:v>
      </x:c>
      <x:c r="B4" s="33" t="str">
        <x:v>Mes nº</x:v>
      </x:c>
      <x:c r="C4" s="33" t="str">
        <x:v>Mes</x:v>
      </x:c>
      <x:c r="D4" s="33" t="str">
        <x:v>Municipio</x:v>
      </x:c>
      <x:c r="E4" s="33" t="str">
        <x:v>Papel (kg)</x:v>
      </x:c>
      <x:c r="F4" s="33" t="str">
        <x:v>Envases (kg)</x:v>
      </x:c>
      <x:c r="G4" s="33" t="str">
        <x:v>Vidrio (kg)</x:v>
      </x:c>
      <x:c r="H4" s="33" t="str">
        <x:v>Orgánica (kg)</x:v>
      </x:c>
      <x:c r="I4" s="33" t="str">
        <x:v>Resto (kg)</x:v>
      </x:c>
      <x:c r="J4" s="33" t="str">
        <x:v>Total publicado (kg)</x:v>
      </x:c>
      <x:c r="K4" s="33" t="str">
        <x:v>% selectiva publicado</x:v>
      </x:c>
      <x:c r="L4" s="33" t="str">
        <x:v>Selectiva recalculada (kg)</x:v>
      </x:c>
      <x:c r="M4" s="33" t="str">
        <x:v>% selectiva recalculada</x:v>
      </x:c>
      <x:c r="N4" s="33" t="str">
        <x:v>Fase / cobertura PaP</x:v>
      </x:c>
      <x:c r="O4" s="33" t="str">
        <x:v>Fuente</x:v>
      </x:c>
      <x:c r="P4" s="33" t="str">
        <x:v>Estado / QA</x:v>
      </x:c>
    </x:row>
    <x:row r="5" ht="28" customHeight="1">
      <x:c r="A5" s="38" t="n">
        <x:v>2024</x:v>
      </x:c>
      <x:c r="B5" s="38" t="n">
        <x:v>1</x:v>
      </x:c>
      <x:c r="C5" s="38" t="str">
        <x:v>Gener</x:v>
      </x:c>
      <x:c r="D5" s="38" t="str">
        <x:v>Maó</x:v>
      </x:c>
      <x:c r="E5" s="43" t="n">
        <x:v>117032</x:v>
      </x:c>
      <x:c r="F5" s="43" t="n">
        <x:v>47612</x:v>
      </x:c>
      <x:c r="G5" s="43" t="n">
        <x:v>48720</x:v>
      </x:c>
      <x:c r="H5" s="43" t="n">
        <x:v>12920</x:v>
      </x:c>
      <x:c r="I5" s="43" t="n">
        <x:v>726980</x:v>
      </x:c>
      <x:c r="J5" s="43" t="n">
        <x:v>953264</x:v>
      </x:c>
      <x:c r="K5" s="51" t="n">
        <x:v>0.2374</x:v>
      </x:c>
      <x:c r="L5" s="43" t="n">
        <x:v>226284</x:v>
      </x:c>
      <x:c r="M5" s="51" t="n">
        <x:v>0.23737810302287718</x:v>
      </x:c>
      <x:c r="N5" s="38" t="str">
        <x:v>Fase 1 activa desde 13/11/2023 (1.989 hab.)</x:v>
      </x:c>
      <x:c r="O5" s="41" t="str">
        <x:v>https://www.cremenorca.org/documents/documents/13808doc1220241204122124.pdf</x:v>
      </x:c>
      <x:c r="P5" s="39" t="str">
        <x:v>OBSERVADO · presentación oficial; datos disponibles ene–sep</x:v>
      </x:c>
    </x:row>
    <x:row r="6" ht="28" customHeight="1">
      <x:c r="A6" s="37" t="n">
        <x:v>2024</x:v>
      </x:c>
      <x:c r="B6" s="37" t="n">
        <x:v>2</x:v>
      </x:c>
      <x:c r="C6" s="37" t="str">
        <x:v>Febrer</x:v>
      </x:c>
      <x:c r="D6" s="37" t="str">
        <x:v>Maó</x:v>
      </x:c>
      <x:c r="E6" s="44" t="n">
        <x:v>99368</x:v>
      </x:c>
      <x:c r="F6" s="44" t="n">
        <x:v>46104</x:v>
      </x:c>
      <x:c r="G6" s="44" t="n">
        <x:v>49566</x:v>
      </x:c>
      <x:c r="H6" s="44" t="n">
        <x:v>28760</x:v>
      </x:c>
      <x:c r="I6" s="44" t="n">
        <x:v>651140</x:v>
      </x:c>
      <x:c r="J6" s="44" t="n">
        <x:v>874938</x:v>
      </x:c>
      <x:c r="K6" s="52" t="n">
        <x:v>0.2558</x:v>
      </x:c>
      <x:c r="L6" s="44" t="n">
        <x:v>223798</x:v>
      </x:c>
      <x:c r="M6" s="52" t="n">
        <x:v>0.25578726721207673</x:v>
      </x:c>
      <x:c r="N6" s="37" t="str">
        <x:v>Fase 3 entra en febrero 2024; fuente presentación: 12/02</x:v>
      </x:c>
      <x:c r="O6" s="42" t="str">
        <x:v>https://www.cremenorca.org/documents/documents/13808doc1220241204122124.pdf</x:v>
      </x:c>
      <x:c r="P6" s="40" t="str">
        <x:v>OBSERVADO · presentación oficial; datos disponibles ene–sep</x:v>
      </x:c>
    </x:row>
    <x:row r="7" ht="28" customHeight="1">
      <x:c r="A7" s="38" t="n">
        <x:v>2024</x:v>
      </x:c>
      <x:c r="B7" s="38" t="n">
        <x:v>3</x:v>
      </x:c>
      <x:c r="C7" s="38" t="str">
        <x:v>Març</x:v>
      </x:c>
      <x:c r="D7" s="38" t="str">
        <x:v>Maó</x:v>
      </x:c>
      <x:c r="E7" s="43" t="n">
        <x:v>125758</x:v>
      </x:c>
      <x:c r="F7" s="43" t="n">
        <x:v>69788</x:v>
      </x:c>
      <x:c r="G7" s="43" t="n">
        <x:v>52606</x:v>
      </x:c>
      <x:c r="H7" s="43" t="n">
        <x:v>61760</x:v>
      </x:c>
      <x:c r="I7" s="43" t="n">
        <x:v>672000</x:v>
      </x:c>
      <x:c r="J7" s="43" t="n">
        <x:v>981912</x:v>
      </x:c>
      <x:c r="K7" s="51" t="n">
        <x:v>0.3156</x:v>
      </x:c>
      <x:c r="L7" s="43" t="n">
        <x:v>309912</x:v>
      </x:c>
      <x:c r="M7" s="51" t="n">
        <x:v>0.3156209517757192</x:v>
      </x:c>
      <x:c r="N7" s="38" t="str">
        <x:v>Fases 1+3</x:v>
      </x:c>
      <x:c r="O7" s="41" t="str">
        <x:v>https://www.cremenorca.org/documents/documents/13808doc1220241204122124.pdf</x:v>
      </x:c>
      <x:c r="P7" s="39" t="str">
        <x:v>OBSERVADO · presentación oficial; datos disponibles ene–sep</x:v>
      </x:c>
    </x:row>
    <x:row r="8" ht="28" customHeight="1">
      <x:c r="A8" s="37" t="n">
        <x:v>2024</x:v>
      </x:c>
      <x:c r="B8" s="37" t="n">
        <x:v>4</x:v>
      </x:c>
      <x:c r="C8" s="37" t="str">
        <x:v>Abril</x:v>
      </x:c>
      <x:c r="D8" s="37" t="str">
        <x:v>Maó</x:v>
      </x:c>
      <x:c r="E8" s="44" t="n">
        <x:v>142622</x:v>
      </x:c>
      <x:c r="F8" s="44" t="n">
        <x:v>81850</x:v>
      </x:c>
      <x:c r="G8" s="44" t="n">
        <x:v>66625</x:v>
      </x:c>
      <x:c r="H8" s="44" t="n">
        <x:v>69260</x:v>
      </x:c>
      <x:c r="I8" s="44" t="n">
        <x:v>721220</x:v>
      </x:c>
      <x:c r="J8" s="44" t="n">
        <x:v>1081577</x:v>
      </x:c>
      <x:c r="K8" s="52" t="n">
        <x:v>0.3332</x:v>
      </x:c>
      <x:c r="L8" s="44" t="n">
        <x:v>360357</x:v>
      </x:c>
      <x:c r="M8" s="52" t="n">
        <x:v>0.3331773882025968</x:v>
      </x:c>
      <x:c r="N8" s="37" t="str">
        <x:v>Fases 1+3</x:v>
      </x:c>
      <x:c r="O8" s="42" t="str">
        <x:v>https://www.cremenorca.org/documents/documents/13808doc1220241204122124.pdf</x:v>
      </x:c>
      <x:c r="P8" s="40" t="str">
        <x:v>OBSERVADO · presentación oficial; datos disponibles ene–sep</x:v>
      </x:c>
    </x:row>
    <x:row r="9" ht="28" customHeight="1">
      <x:c r="A9" s="38" t="n">
        <x:v>2024</x:v>
      </x:c>
      <x:c r="B9" s="38" t="n">
        <x:v>5</x:v>
      </x:c>
      <x:c r="C9" s="38" t="str">
        <x:v>Maig</x:v>
      </x:c>
      <x:c r="D9" s="38" t="str">
        <x:v>Maó</x:v>
      </x:c>
      <x:c r="E9" s="43" t="n">
        <x:v>159846</x:v>
      </x:c>
      <x:c r="F9" s="43" t="n">
        <x:v>105300</x:v>
      </x:c>
      <x:c r="G9" s="43" t="n">
        <x:v>78700</x:v>
      </x:c>
      <x:c r="H9" s="43" t="n">
        <x:v>88100</x:v>
      </x:c>
      <x:c r="I9" s="43" t="n">
        <x:v>832981</x:v>
      </x:c>
      <x:c r="J9" s="43" t="n">
        <x:v>1264927</x:v>
      </x:c>
      <x:c r="K9" s="51" t="n">
        <x:v>0.3415</x:v>
      </x:c>
      <x:c r="L9" s="43" t="n">
        <x:v>431946</x:v>
      </x:c>
      <x:c r="M9" s="51" t="n">
        <x:v>0.34147899443999535</x:v>
      </x:c>
      <x:c r="N9" s="38" t="str">
        <x:v>Fases 1+3</x:v>
      </x:c>
      <x:c r="O9" s="41" t="str">
        <x:v>https://www.cremenorca.org/documents/documents/13808doc1220241204122124.pdf</x:v>
      </x:c>
      <x:c r="P9" s="39" t="str">
        <x:v>OBSERVADO · presentación oficial; datos disponibles ene–sep</x:v>
      </x:c>
    </x:row>
    <x:row r="10" ht="28" customHeight="1">
      <x:c r="A10" s="37" t="n">
        <x:v>2024</x:v>
      </x:c>
      <x:c r="B10" s="37" t="n">
        <x:v>6</x:v>
      </x:c>
      <x:c r="C10" s="37" t="str">
        <x:v>Juny</x:v>
      </x:c>
      <x:c r="D10" s="37" t="str">
        <x:v>Maó</x:v>
      </x:c>
      <x:c r="E10" s="44" t="n">
        <x:v>179314</x:v>
      </x:c>
      <x:c r="F10" s="44" t="n">
        <x:v>138783</x:v>
      </x:c>
      <x:c r="G10" s="44" t="n">
        <x:v>74531</x:v>
      </x:c>
      <x:c r="H10" s="44" t="n">
        <x:v>190645</x:v>
      </x:c>
      <x:c r="I10" s="44" t="n">
        <x:v>775867</x:v>
      </x:c>
      <x:c r="J10" s="44" t="n">
        <x:v>1359140</x:v>
      </x:c>
      <x:c r="K10" s="52" t="n">
        <x:v>0.4291</x:v>
      </x:c>
      <x:c r="L10" s="44" t="n">
        <x:v>583273</x:v>
      </x:c>
      <x:c r="M10" s="52" t="n">
        <x:v>0.4291485792486425</x:v>
      </x:c>
      <x:c r="N10" s="37" t="str">
        <x:v>Fase 5 desde 03/06/2024 (+7.661 hab.)</x:v>
      </x:c>
      <x:c r="O10" s="42" t="str">
        <x:v>https://www.cremenorca.org/documents/documents/13808doc1220241204122124.pdf</x:v>
      </x:c>
      <x:c r="P10" s="40" t="str">
        <x:v>OBSERVADO · presentación oficial; datos disponibles ene–sep</x:v>
      </x:c>
    </x:row>
    <x:row r="11" ht="28" customHeight="1">
      <x:c r="A11" s="38" t="n">
        <x:v>2024</x:v>
      </x:c>
      <x:c r="B11" s="38" t="n">
        <x:v>7</x:v>
      </x:c>
      <x:c r="C11" s="38" t="str">
        <x:v>Juliol</x:v>
      </x:c>
      <x:c r="D11" s="38" t="str">
        <x:v>Maó</x:v>
      </x:c>
      <x:c r="E11" s="43" t="n">
        <x:v>200665</x:v>
      </x:c>
      <x:c r="F11" s="43" t="n">
        <x:v>171840</x:v>
      </x:c>
      <x:c r="G11" s="43" t="n">
        <x:v>107067</x:v>
      </x:c>
      <x:c r="H11" s="43" t="n">
        <x:v>255658</x:v>
      </x:c>
      <x:c r="I11" s="43" t="n">
        <x:v>778212</x:v>
      </x:c>
      <x:c r="J11" s="43" t="n">
        <x:v>1513442</x:v>
      </x:c>
      <x:c r="K11" s="51" t="n">
        <x:v>0.4858</x:v>
      </x:c>
      <x:c r="L11" s="43" t="n">
        <x:v>735230</x:v>
      </x:c>
      <x:c r="M11" s="51" t="n">
        <x:v>0.4857999183318555</x:v>
      </x:c>
      <x:c r="N11" s="38" t="str">
        <x:v>Fase 6 desde 01/07/2024; 13.070 hab. / 44% población</x:v>
      </x:c>
      <x:c r="O11" s="41" t="str">
        <x:v>https://www.cremenorca.org/documents/documents/13808doc1220241204122124.pdf</x:v>
      </x:c>
      <x:c r="P11" s="39" t="str">
        <x:v>OBSERVADO · presentación oficial; datos disponibles ene–sep</x:v>
      </x:c>
    </x:row>
    <x:row r="12" ht="28" customHeight="1">
      <x:c r="A12" s="37" t="n">
        <x:v>2024</x:v>
      </x:c>
      <x:c r="B12" s="37" t="n">
        <x:v>8</x:v>
      </x:c>
      <x:c r="C12" s="37" t="str">
        <x:v>Agost</x:v>
      </x:c>
      <x:c r="D12" s="37" t="str">
        <x:v>Maó</x:v>
      </x:c>
      <x:c r="E12" s="44" t="n">
        <x:v>198430</x:v>
      </x:c>
      <x:c r="F12" s="44" t="n">
        <x:v>174379</x:v>
      </x:c>
      <x:c r="G12" s="44" t="n">
        <x:v>132765</x:v>
      </x:c>
      <x:c r="H12" s="44" t="n">
        <x:v>261202</x:v>
      </x:c>
      <x:c r="I12" s="44" t="n">
        <x:v>860498</x:v>
      </x:c>
      <x:c r="J12" s="44" t="n">
        <x:v>1627274</x:v>
      </x:c>
      <x:c r="K12" s="52" t="n">
        <x:v>0.4712</x:v>
      </x:c>
      <x:c r="L12" s="44" t="n">
        <x:v>766776</x:v>
      </x:c>
      <x:c r="M12" s="52" t="n">
        <x:v>0.47120275995314864</x:v>
      </x:c>
      <x:c r="N12" s="37" t="str">
        <x:v>44% población con PaP (presentación)</x:v>
      </x:c>
      <x:c r="O12" s="42" t="str">
        <x:v>https://www.cremenorca.org/documents/documents/13808doc1220241204122124.pdf</x:v>
      </x:c>
      <x:c r="P12" s="40" t="str">
        <x:v>OBSERVADO · presentación oficial; datos disponibles ene–sep</x:v>
      </x:c>
    </x:row>
    <x:row r="13" ht="28" customHeight="1">
      <x:c r="A13" s="38" t="n">
        <x:v>2024</x:v>
      </x:c>
      <x:c r="B13" s="38" t="n">
        <x:v>9</x:v>
      </x:c>
      <x:c r="C13" s="38" t="str">
        <x:v>Setembre</x:v>
      </x:c>
      <x:c r="D13" s="38" t="str">
        <x:v>Maó</x:v>
      </x:c>
      <x:c r="E13" s="43" t="n">
        <x:v>184374</x:v>
      </x:c>
      <x:c r="F13" s="43" t="n">
        <x:v>136315</x:v>
      </x:c>
      <x:c r="G13" s="43" t="n">
        <x:v>93841</x:v>
      </x:c>
      <x:c r="H13" s="43" t="n">
        <x:v>179472</x:v>
      </x:c>
      <x:c r="I13" s="43" t="n">
        <x:v>732100</x:v>
      </x:c>
      <x:c r="J13" s="43" t="n">
        <x:v>1326102</x:v>
      </x:c>
      <x:c r="K13" s="51" t="n">
        <x:v>0.4479</x:v>
      </x:c>
      <x:c r="L13" s="43" t="n">
        <x:v>594002</x:v>
      </x:c>
      <x:c r="M13" s="51" t="n">
        <x:v>0.4479308529811432</x:v>
      </x:c>
      <x:c r="N13" s="38" t="str">
        <x:v>44% población con PaP (presentación)</x:v>
      </x:c>
      <x:c r="O13" s="41" t="str">
        <x:v>https://www.cremenorca.org/documents/documents/13808doc1220241204122124.pdf</x:v>
      </x:c>
      <x:c r="P13" s="39" t="str">
        <x:v>OBSERVADO · presentación oficial; datos disponibles ene–sep</x:v>
      </x:c>
    </x:row>
    <x:row r="14" ht="28" customHeight="1">
      <x:c r="A14" s="37" t="n">
        <x:v>2024</x:v>
      </x:c>
      <x:c r="B14" s="37" t="n">
        <x:v>1</x:v>
      </x:c>
      <x:c r="C14" s="37" t="str">
        <x:v>Gener</x:v>
      </x:c>
      <x:c r="D14" s="37" t="str">
        <x:v>Es Castell</x:v>
      </x:c>
      <x:c r="E14" s="44" t="n">
        <x:v>17568</x:v>
      </x:c>
      <x:c r="F14" s="44" t="n">
        <x:v>17748</x:v>
      </x:c>
      <x:c r="G14" s="44" t="n">
        <x:v>11621</x:v>
      </x:c>
      <x:c r="H14" s="44" t="n">
        <x:v>8900</x:v>
      </x:c>
      <x:c r="I14" s="44" t="n">
        <x:v>123240</x:v>
      </x:c>
      <x:c r="J14" s="44" t="n">
        <x:v>179077</x:v>
      </x:c>
      <x:c r="K14" s="52" t="n">
        <x:v>0.31</x:v>
      </x:c>
      <x:c r="L14" s="44" t="n">
        <x:v>55837</x:v>
      </x:c>
      <x:c r="M14" s="52" t="n">
        <x:v>0.31180441932799857</x:v>
      </x:c>
      <x:c r="N14" s="37" t="str">
        <x:v>Urbanizaciones fase inicial desde 18/19-12-2023 (2.241 hab.)</x:v>
      </x:c>
      <x:c r="O14" s="42" t="str">
        <x:v>https://www.cremenorca.org/documents/documents/13808doc1220241204122124.pdf</x:v>
      </x:c>
      <x:c r="P14" s="40" t="str">
        <x:v>OBSERVADO · presentación oficial; datos disponibles ene–sep</x:v>
      </x:c>
    </x:row>
    <x:row r="15" ht="28" customHeight="1">
      <x:c r="A15" s="38" t="n">
        <x:v>2024</x:v>
      </x:c>
      <x:c r="B15" s="38" t="n">
        <x:v>2</x:v>
      </x:c>
      <x:c r="C15" s="38" t="str">
        <x:v>Febrer</x:v>
      </x:c>
      <x:c r="D15" s="38" t="str">
        <x:v>Es Castell</x:v>
      </x:c>
      <x:c r="E15" s="43" t="n">
        <x:v>18472</x:v>
      </x:c>
      <x:c r="F15" s="43" t="n">
        <x:v>16656</x:v>
      </x:c>
      <x:c r="G15" s="43" t="n">
        <x:v>11534</x:v>
      </x:c>
      <x:c r="H15" s="43" t="n">
        <x:v>12620</x:v>
      </x:c>
      <x:c r="I15" s="43" t="n">
        <x:v>116840</x:v>
      </x:c>
      <x:c r="J15" s="43" t="n">
        <x:v>176122</x:v>
      </x:c>
      <x:c r="K15" s="51" t="n">
        <x:v>0.34</x:v>
      </x:c>
      <x:c r="L15" s="43" t="n">
        <x:v>59282</x:v>
      </x:c>
      <x:c r="M15" s="51" t="n">
        <x:v>0.3365962230726428</x:v>
      </x:c>
      <x:c r="N15" s="38" t="str">
        <x:v>Urbanizaciones fase inicial</x:v>
      </x:c>
      <x:c r="O15" s="41" t="str">
        <x:v>https://www.cremenorca.org/documents/documents/13808doc1220241204122124.pdf</x:v>
      </x:c>
      <x:c r="P15" s="39" t="str">
        <x:v>OBSERVADO · presentación oficial; datos disponibles ene–sep</x:v>
      </x:c>
    </x:row>
    <x:row r="16" ht="28" customHeight="1">
      <x:c r="A16" s="37" t="n">
        <x:v>2024</x:v>
      </x:c>
      <x:c r="B16" s="37" t="n">
        <x:v>3</x:v>
      </x:c>
      <x:c r="C16" s="37" t="str">
        <x:v>Març</x:v>
      </x:c>
      <x:c r="D16" s="37" t="str">
        <x:v>Es Castell</x:v>
      </x:c>
      <x:c r="E16" s="44" t="n">
        <x:v>21462</x:v>
      </x:c>
      <x:c r="F16" s="44" t="n">
        <x:v>22252</x:v>
      </x:c>
      <x:c r="G16" s="44" t="n">
        <x:v>13095</x:v>
      </x:c>
      <x:c r="H16" s="44" t="n">
        <x:v>15660</x:v>
      </x:c>
      <x:c r="I16" s="44" t="n">
        <x:v>141960</x:v>
      </x:c>
      <x:c r="J16" s="44" t="n">
        <x:v>214429</x:v>
      </x:c>
      <x:c r="K16" s="52" t="n">
        <x:v>0.34</x:v>
      </x:c>
      <x:c r="L16" s="44" t="n">
        <x:v>72469</x:v>
      </x:c>
      <x:c r="M16" s="52" t="n">
        <x:v>0.33796268228644444</x:v>
      </x:c>
      <x:c r="N16" s="37" t="str">
        <x:v>Urbanizaciones fase inicial</x:v>
      </x:c>
      <x:c r="O16" s="42" t="str">
        <x:v>https://www.cremenorca.org/documents/documents/13808doc1220241204122124.pdf</x:v>
      </x:c>
      <x:c r="P16" s="40" t="str">
        <x:v>OBSERVADO · presentación oficial; datos disponibles ene–sep</x:v>
      </x:c>
    </x:row>
    <x:row r="17" ht="28" customHeight="1">
      <x:c r="A17" s="38" t="n">
        <x:v>2024</x:v>
      </x:c>
      <x:c r="B17" s="38" t="n">
        <x:v>4</x:v>
      </x:c>
      <x:c r="C17" s="38" t="str">
        <x:v>Abril</x:v>
      </x:c>
      <x:c r="D17" s="38" t="str">
        <x:v>Es Castell</x:v>
      </x:c>
      <x:c r="E17" s="43" t="n">
        <x:v>21578</x:v>
      </x:c>
      <x:c r="F17" s="43" t="n">
        <x:v>24990</x:v>
      </x:c>
      <x:c r="G17" s="43" t="n">
        <x:v>19935</x:v>
      </x:c>
      <x:c r="H17" s="43" t="n">
        <x:v>26860</x:v>
      </x:c>
      <x:c r="I17" s="43" t="n">
        <x:v>117460</x:v>
      </x:c>
      <x:c r="J17" s="43" t="n">
        <x:v>210823</x:v>
      </x:c>
      <x:c r="K17" s="51" t="n">
        <x:v>0.44</x:v>
      </x:c>
      <x:c r="L17" s="43" t="n">
        <x:v>93363</x:v>
      </x:c>
      <x:c r="M17" s="51" t="n">
        <x:v>0.4428501634072184</x:v>
      </x:c>
      <x:c r="N17" s="38" t="str">
        <x:v>Núcleo + polígono entra 22/04/2024</x:v>
      </x:c>
      <x:c r="O17" s="41" t="str">
        <x:v>https://www.cremenorca.org/documents/documents/13808doc1220241204122124.pdf</x:v>
      </x:c>
      <x:c r="P17" s="39" t="str">
        <x:v>OBSERVADO · presentación oficial; datos disponibles ene–sep</x:v>
      </x:c>
    </x:row>
    <x:row r="18" ht="28" customHeight="1">
      <x:c r="A18" s="37" t="n">
        <x:v>2024</x:v>
      </x:c>
      <x:c r="B18" s="37" t="n">
        <x:v>5</x:v>
      </x:c>
      <x:c r="C18" s="37" t="str">
        <x:v>Maig</x:v>
      </x:c>
      <x:c r="D18" s="37" t="str">
        <x:v>Es Castell</x:v>
      </x:c>
      <x:c r="E18" s="44" t="n">
        <x:v>17795</x:v>
      </x:c>
      <x:c r="F18" s="44" t="n">
        <x:v>26840</x:v>
      </x:c>
      <x:c r="G18" s="44" t="n">
        <x:v>18100</x:v>
      </x:c>
      <x:c r="H18" s="44" t="n">
        <x:v>71760</x:v>
      </x:c>
      <x:c r="I18" s="44" t="n">
        <x:v>36660</x:v>
      </x:c>
      <x:c r="J18" s="44" t="n">
        <x:v>171155</x:v>
      </x:c>
      <x:c r="K18" s="52" t="n">
        <x:v>0.79</x:v>
      </x:c>
      <x:c r="L18" s="44" t="n">
        <x:v>134495</x:v>
      </x:c>
      <x:c r="M18" s="52" t="n">
        <x:v>0.785808185562794</x:v>
      </x:c>
      <x:c r="N18" s="37" t="str">
        <x:v>Cobertura municipal completa desde mayo (7.572 hab.)</x:v>
      </x:c>
      <x:c r="O18" s="42" t="str">
        <x:v>https://www.cremenorca.org/documents/documents/13808doc1220241204122124.pdf</x:v>
      </x:c>
      <x:c r="P18" s="40" t="str">
        <x:v>OBSERVADO · presentación oficial; datos disponibles ene–sep</x:v>
      </x:c>
    </x:row>
    <x:row r="19" ht="28" customHeight="1">
      <x:c r="A19" s="38" t="n">
        <x:v>2024</x:v>
      </x:c>
      <x:c r="B19" s="38" t="n">
        <x:v>6</x:v>
      </x:c>
      <x:c r="C19" s="38" t="str">
        <x:v>Juny</x:v>
      </x:c>
      <x:c r="D19" s="38" t="str">
        <x:v>Es Castell</x:v>
      </x:c>
      <x:c r="E19" s="43" t="n">
        <x:v>22126</x:v>
      </x:c>
      <x:c r="F19" s="43" t="n">
        <x:v>26257</x:v>
      </x:c>
      <x:c r="G19" s="43" t="n">
        <x:v>20789</x:v>
      </x:c>
      <x:c r="H19" s="43" t="n">
        <x:v>58895</x:v>
      </x:c>
      <x:c r="I19" s="43" t="n">
        <x:v>36914</x:v>
      </x:c>
      <x:c r="J19" s="43" t="n">
        <x:v>164981</x:v>
      </x:c>
      <x:c r="K19" s="51" t="n">
        <x:v>0.78</x:v>
      </x:c>
      <x:c r="L19" s="43" t="n">
        <x:v>128067</x:v>
      </x:c>
      <x:c r="M19" s="51" t="n">
        <x:v>0.7762530230753845</x:v>
      </x:c>
      <x:c r="N19" s="38" t="str">
        <x:v>Cobertura completa</x:v>
      </x:c>
      <x:c r="O19" s="41" t="str">
        <x:v>https://www.cremenorca.org/documents/documents/13808doc1220241204122124.pdf</x:v>
      </x:c>
      <x:c r="P19" s="39" t="str">
        <x:v>OBSERVADO · presentación oficial; datos disponibles ene–sep</x:v>
      </x:c>
    </x:row>
    <x:row r="20" ht="28" customHeight="1">
      <x:c r="A20" s="37" t="n">
        <x:v>2024</x:v>
      </x:c>
      <x:c r="B20" s="37" t="n">
        <x:v>7</x:v>
      </x:c>
      <x:c r="C20" s="37" t="str">
        <x:v>Juliol</x:v>
      </x:c>
      <x:c r="D20" s="37" t="str">
        <x:v>Es Castell</x:v>
      </x:c>
      <x:c r="E20" s="44" t="n">
        <x:v>21795</x:v>
      </x:c>
      <x:c r="F20" s="44" t="n">
        <x:v>29520</x:v>
      </x:c>
      <x:c r="G20" s="44" t="n">
        <x:v>25813</x:v>
      </x:c>
      <x:c r="H20" s="44" t="n">
        <x:v>86062</x:v>
      </x:c>
      <x:c r="I20" s="44" t="n">
        <x:v>25528</x:v>
      </x:c>
      <x:c r="J20" s="44" t="n">
        <x:v>188718</x:v>
      </x:c>
      <x:c r="K20" s="52" t="n">
        <x:v>0.86</x:v>
      </x:c>
      <x:c r="L20" s="44" t="n">
        <x:v>163190</x:v>
      </x:c>
      <x:c r="M20" s="52" t="n">
        <x:v>0.8647293845844064</x:v>
      </x:c>
      <x:c r="N20" s="37" t="str">
        <x:v>Cobertura completa</x:v>
      </x:c>
      <x:c r="O20" s="42" t="str">
        <x:v>https://www.cremenorca.org/documents/documents/13808doc1220241204122124.pdf</x:v>
      </x:c>
      <x:c r="P20" s="40" t="str">
        <x:v>OBSERVADO · presentación oficial; datos disponibles ene–sep</x:v>
      </x:c>
    </x:row>
    <x:row r="21" ht="28" customHeight="1">
      <x:c r="A21" s="38" t="n">
        <x:v>2024</x:v>
      </x:c>
      <x:c r="B21" s="38" t="n">
        <x:v>8</x:v>
      </x:c>
      <x:c r="C21" s="38" t="str">
        <x:v>Agost</x:v>
      </x:c>
      <x:c r="D21" s="38" t="str">
        <x:v>Es Castell</x:v>
      </x:c>
      <x:c r="E21" s="43" t="n">
        <x:v>22710</x:v>
      </x:c>
      <x:c r="F21" s="43" t="n">
        <x:v>34241</x:v>
      </x:c>
      <x:c r="G21" s="43" t="n">
        <x:v>29655</x:v>
      </x:c>
      <x:c r="H21" s="43" t="n">
        <x:v>100058</x:v>
      </x:c>
      <x:c r="I21" s="43" t="n">
        <x:v>41542</x:v>
      </x:c>
      <x:c r="J21" s="43" t="n">
        <x:v>228206</x:v>
      </x:c>
      <x:c r="K21" s="51" t="n">
        <x:v>0.82</x:v>
      </x:c>
      <x:c r="L21" s="43" t="n">
        <x:v>186664</x:v>
      </x:c>
      <x:c r="M21" s="51" t="n">
        <x:v>0.817962717895235</x:v>
      </x:c>
      <x:c r="N21" s="38" t="str">
        <x:v>Cobertura completa</x:v>
      </x:c>
      <x:c r="O21" s="41" t="str">
        <x:v>https://www.cremenorca.org/documents/documents/13808doc1220241204122124.pdf</x:v>
      </x:c>
      <x:c r="P21" s="39" t="str">
        <x:v>OBSERVADO · presentación oficial; datos disponibles ene–sep</x:v>
      </x:c>
    </x:row>
    <x:row r="22" ht="28" customHeight="1">
      <x:c r="A22" s="37" t="n">
        <x:v>2024</x:v>
      </x:c>
      <x:c r="B22" s="37" t="n">
        <x:v>9</x:v>
      </x:c>
      <x:c r="C22" s="37" t="str">
        <x:v>Setembre</x:v>
      </x:c>
      <x:c r="D22" s="37" t="str">
        <x:v>Es Castell</x:v>
      </x:c>
      <x:c r="E22" s="44" t="n">
        <x:v>20226</x:v>
      </x:c>
      <x:c r="F22" s="44" t="n">
        <x:v>28385</x:v>
      </x:c>
      <x:c r="G22" s="44" t="n">
        <x:v>25059</x:v>
      </x:c>
      <x:c r="H22" s="44" t="n">
        <x:v>91348</x:v>
      </x:c>
      <x:c r="I22" s="44" t="n">
        <x:v>34640</x:v>
      </x:c>
      <x:c r="J22" s="44" t="n">
        <x:v>199658</x:v>
      </x:c>
      <x:c r="K22" s="52" t="n">
        <x:v>0.83</x:v>
      </x:c>
      <x:c r="L22" s="44" t="n">
        <x:v>165018</x:v>
      </x:c>
      <x:c r="M22" s="52" t="n">
        <x:v>0.82650332067836</x:v>
      </x:c>
      <x:c r="N22" s="37" t="str">
        <x:v>Cobertura completa</x:v>
      </x:c>
      <x:c r="O22" s="42" t="str">
        <x:v>https://www.cremenorca.org/documents/documents/13808doc1220241204122124.pdf</x:v>
      </x:c>
      <x:c r="P22" s="40" t="str">
        <x:v>OBSERVADO · presentación oficial; datos disponibles ene–sep</x:v>
      </x:c>
    </x:row>
  </x:sheetData>
  <x:mergeCells>
    <x:mergeCell ref="A1:P1"/>
    <x:mergeCell ref="A2:P2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58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</x:cols>
  <x:sheetData>
    <x:row r="1" ht="32" customHeight="1">
      <x:c r="A1" s="4" t="str">
        <x:v>Comparativa descriptiva PaP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Enero-septiembre 2023 frente a 2024; cambios en puntos porcentuales y resto, con series mensuales laterales.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</x:row>
    <x:row r="4" ht="30" customHeight="1">
      <x:c r="A4" s="33" t="str">
        <x:v>Municipio</x:v>
      </x:c>
      <x:c r="B4" s="33" t="str">
        <x:v>% selectiva núcleo 2023</x:v>
      </x:c>
      <x:c r="C4" s="33" t="str">
        <x:v>% selectiva núcleo 2024</x:v>
      </x:c>
      <x:c r="D4" s="33" t="str">
        <x:v>Cambio (p.p.)</x:v>
      </x:c>
      <x:c r="E4" s="33" t="str">
        <x:v>Resto 2023 (kg)</x:v>
      </x:c>
      <x:c r="F4" s="33" t="str">
        <x:v>Resto 2024 (kg)</x:v>
      </x:c>
      <x:c r="G4" s="33" t="str">
        <x:v>Cambio resto</x:v>
      </x:c>
      <x:c r="H4" s="33" t="str">
        <x:v>Lectura</x:v>
      </x:c>
      <x:c r="I4" s="33" t="str">
        <x:v>Campo 9</x:v>
      </x:c>
      <x:c r="J4" s="33" t="str">
        <x:v>Campo 10</x:v>
      </x:c>
      <x:c r="K4" s="33" t="str">
        <x:v>Campo 11</x:v>
      </x:c>
      <x:c r="L4" s="33" t="str">
        <x:v>Campo 12</x:v>
      </x:c>
      <x:c r="M4" s="33" t="str">
        <x:v>Campo 13</x:v>
      </x:c>
      <x:c r="N4" s="33" t="str">
        <x:v>Campo 14</x:v>
      </x:c>
      <x:c r="O4" s="33" t="str">
        <x:v>Campo 15</x:v>
      </x:c>
      <x:c r="P4" s="33" t="str">
        <x:v>Campo 16</x:v>
      </x:c>
      <x:c r="Q4" s="33" t="str">
        <x:v>Mes</x:v>
      </x:c>
      <x:c r="R4" s="33" t="str">
        <x:v>Maó 2023</x:v>
      </x:c>
      <x:c r="S4" s="33" t="str">
        <x:v>Maó 2024</x:v>
      </x:c>
      <x:c r="T4" s="33" t="str">
        <x:v>Es Castell 2023</x:v>
      </x:c>
      <x:c r="U4" s="33" t="str">
        <x:v>Es Castell 2024</x:v>
      </x:c>
    </x:row>
    <x:row r="5" ht="28" customHeight="1">
      <x:c r="A5" s="38" t="str">
        <x:v>Maó</x:v>
      </x:c>
      <x:c r="B5" s="51" t="n">
        <x:v>0.2314863019130925</x:v>
      </x:c>
      <x:c r="C5" s="51" t="n">
        <x:v>0.3852992230602365</x:v>
      </x:c>
      <x:c r="D5" s="59" t="n">
        <x:v>15.381292114714402</x:v>
      </x:c>
      <x:c r="E5" s="43" t="n">
        <x:v>8846800</x:v>
      </x:c>
      <x:c r="F5" s="43" t="n">
        <x:v>6750998</x:v>
      </x:c>
      <x:c r="G5" s="51" t="n">
        <x:v>-0.23689944386670891</x:v>
      </x:c>
      <x:c r="H5" s="38" t="str">
        <x:v>Aumento gradual compatible con despliegue escalonado; aún conviven zonas PaP y contenedores.</x:v>
      </x:c>
      <x:c r="I5" s="38"/>
      <x:c r="J5" s="38"/>
      <x:c r="K5" s="38"/>
      <x:c r="L5" s="38"/>
      <x:c r="M5" s="38"/>
      <x:c r="N5" s="38"/>
      <x:c r="O5" s="38"/>
      <x:c r="P5" s="38"/>
      <x:c r="Q5" s="38" t="str">
        <x:v>Gener</x:v>
      </x:c>
      <x:c r="R5" s="51" t="n">
        <x:v>0.2229114605742682</x:v>
      </x:c>
      <x:c r="S5" s="51" t="n">
        <x:v>0.23737810302287718</x:v>
      </x:c>
      <x:c r="T5" s="51" t="n">
        <x:v>0.1653569604337747</x:v>
      </x:c>
      <x:c r="U5" s="51" t="n">
        <x:v>0.31180441932799857</x:v>
      </x:c>
    </x:row>
    <x:row r="6" ht="28" customHeight="1">
      <x:c r="A6" s="37" t="str">
        <x:v>Es Castell</x:v>
      </x:c>
      <x:c r="B6" s="52" t="n">
        <x:v>0.1895869006849315</x:v>
      </x:c>
      <x:c r="C6" s="52" t="n">
        <x:v>0.6106646264732406</x:v>
      </x:c>
      <x:c r="D6" s="60" t="n">
        <x:v>42.10777257883091</x:v>
      </x:c>
      <x:c r="E6" s="44" t="n">
        <x:v>1817400</x:v>
      </x:c>
      <x:c r="F6" s="44" t="n">
        <x:v>674784</x:v>
      </x:c>
      <x:c r="G6" s="52" t="n">
        <x:v>-0.6287091449323209</x:v>
      </x:c>
      <x:c r="H6" s="37" t="str">
        <x:v>Salto muy fuerte tras cobertura completa desde finales de abril/mayo; evidencia descriptiva, no atribución causal final.</x:v>
      </x:c>
      <x:c r="I6" s="37"/>
      <x:c r="J6" s="37"/>
      <x:c r="K6" s="37"/>
      <x:c r="L6" s="37"/>
      <x:c r="M6" s="37"/>
      <x:c r="N6" s="37"/>
      <x:c r="O6" s="37"/>
      <x:c r="P6" s="37"/>
      <x:c r="Q6" s="37" t="str">
        <x:v>Febrer</x:v>
      </x:c>
      <x:c r="R6" s="52" t="n">
        <x:v>0.23630906235712723</x:v>
      </x:c>
      <x:c r="S6" s="52" t="n">
        <x:v>0.25578726721207673</x:v>
      </x:c>
      <x:c r="T6" s="52" t="n">
        <x:v>0.19515365815610214</x:v>
      </x:c>
      <x:c r="U6" s="52" t="n">
        <x:v>0.3365962230726428</x:v>
      </x:c>
    </x:row>
    <x:row r="7" ht="28" customHeight="1">
      <x:c r="A7" s="38"/>
      <x:c r="B7" s="51"/>
      <x:c r="C7" s="51"/>
      <x:c r="D7" s="59"/>
      <x:c r="E7" s="43"/>
      <x:c r="F7" s="43"/>
      <x:c r="G7" s="51"/>
      <x:c r="H7" s="38"/>
      <x:c r="I7" s="38"/>
      <x:c r="J7" s="38"/>
      <x:c r="K7" s="38"/>
      <x:c r="L7" s="38"/>
      <x:c r="M7" s="38"/>
      <x:c r="N7" s="38"/>
      <x:c r="O7" s="38"/>
      <x:c r="P7" s="38"/>
      <x:c r="Q7" s="38" t="str">
        <x:v>Març</x:v>
      </x:c>
      <x:c r="R7" s="51" t="n">
        <x:v>0.22417135307469574</x:v>
      </x:c>
      <x:c r="S7" s="51" t="n">
        <x:v>0.3156209517757192</x:v>
      </x:c>
      <x:c r="T7" s="51" t="n">
        <x:v>0.1832902226856805</x:v>
      </x:c>
      <x:c r="U7" s="51" t="n">
        <x:v>0.33796268228644444</x:v>
      </x:c>
    </x:row>
    <x:row r="8" ht="28" customHeight="1">
      <x:c r="A8" s="37"/>
      <x:c r="B8" s="52"/>
      <x:c r="C8" s="52"/>
      <x:c r="D8" s="60"/>
      <x:c r="E8" s="44"/>
      <x:c r="F8" s="44"/>
      <x:c r="G8" s="52"/>
      <x:c r="H8" s="37"/>
      <x:c r="I8" s="37"/>
      <x:c r="J8" s="37"/>
      <x:c r="K8" s="37"/>
      <x:c r="L8" s="37"/>
      <x:c r="M8" s="37"/>
      <x:c r="N8" s="37"/>
      <x:c r="O8" s="37"/>
      <x:c r="P8" s="37"/>
      <x:c r="Q8" s="37" t="str">
        <x:v>Abril</x:v>
      </x:c>
      <x:c r="R8" s="52" t="n">
        <x:v>0.22509554973701357</x:v>
      </x:c>
      <x:c r="S8" s="52" t="n">
        <x:v>0.3331773882025968</x:v>
      </x:c>
      <x:c r="T8" s="52" t="n">
        <x:v>0.18649211364625856</x:v>
      </x:c>
      <x:c r="U8" s="52" t="n">
        <x:v>0.4428501634072184</x:v>
      </x:c>
    </x:row>
    <x:row r="9" ht="28" customHeight="1">
      <x:c r="A9" s="38" t="str">
        <x:v>Municipio</x:v>
      </x:c>
      <x:c r="B9" s="51" t="str">
        <x:v>Mes nº</x:v>
      </x:c>
      <x:c r="C9" s="51" t="str">
        <x:v>Mes</x:v>
      </x:c>
      <x:c r="D9" s="59" t="str">
        <x:v>% 2023 núcleo</x:v>
      </x:c>
      <x:c r="E9" s="43" t="str">
        <x:v>% 2024 núcleo</x:v>
      </x:c>
      <x:c r="F9" s="43" t="str">
        <x:v>Δ p.p.</x:v>
      </x:c>
      <x:c r="G9" s="51" t="str">
        <x:v>Resto 2023</x:v>
      </x:c>
      <x:c r="H9" s="38" t="str">
        <x:v>Resto 2024</x:v>
      </x:c>
      <x:c r="I9" s="38" t="str">
        <x:v>Δ resto</x:v>
      </x:c>
      <x:c r="J9" s="38" t="str">
        <x:v>Orgánica 2023</x:v>
      </x:c>
      <x:c r="K9" s="38" t="str">
        <x:v>Orgánica 2024</x:v>
      </x:c>
      <x:c r="L9" s="38" t="str">
        <x:v>Δ orgánica</x:v>
      </x:c>
      <x:c r="M9" s="38" t="str">
        <x:v>Total núcleo 2023</x:v>
      </x:c>
      <x:c r="N9" s="38" t="str">
        <x:v>Total 2024</x:v>
      </x:c>
      <x:c r="O9" s="38" t="str">
        <x:v>Δ total</x:v>
      </x:c>
      <x:c r="P9" s="38"/>
      <x:c r="Q9" s="38" t="str">
        <x:v>Maig</x:v>
      </x:c>
      <x:c r="R9" s="51" t="n">
        <x:v>0.2435852225762893</x:v>
      </x:c>
      <x:c r="S9" s="51" t="n">
        <x:v>0.34147899443999535</x:v>
      </x:c>
      <x:c r="T9" s="51" t="n">
        <x:v>0.1880640340849236</x:v>
      </x:c>
      <x:c r="U9" s="51" t="n">
        <x:v>0.785808185562794</x:v>
      </x:c>
    </x:row>
    <x:row r="10" ht="28" customHeight="1">
      <x:c r="A10" s="37" t="str">
        <x:v>Maó</x:v>
      </x:c>
      <x:c r="B10" s="52" t="n">
        <x:v>1</x:v>
      </x:c>
      <x:c r="C10" s="52" t="str">
        <x:v>Gener</x:v>
      </x:c>
      <x:c r="D10" s="60" t="n">
        <x:v>0.2229114605742682</x:v>
      </x:c>
      <x:c r="E10" s="44" t="n">
        <x:v>0.23737810302287718</x:v>
      </x:c>
      <x:c r="F10" s="44" t="n">
        <x:v>1.4466642448608984</x:v>
      </x:c>
      <x:c r="G10" s="52" t="n">
        <x:v>818160</x:v>
      </x:c>
      <x:c r="H10" s="37" t="n">
        <x:v>726980</x:v>
      </x:c>
      <x:c r="I10" s="37" t="n">
        <x:v>-0.11144519409406473</x:v>
      </x:c>
      <x:c r="J10" s="37" t="n">
        <x:v>700</x:v>
      </x:c>
      <x:c r="K10" s="37" t="n">
        <x:v>12920</x:v>
      </x:c>
      <x:c r="L10" s="37" t="n">
        <x:v>17.457142857142856</x:v>
      </x:c>
      <x:c r="M10" s="37" t="n">
        <x:v>1052853</x:v>
      </x:c>
      <x:c r="N10" s="37" t="n">
        <x:v>953264</x:v>
      </x:c>
      <x:c r="O10" s="37" t="n">
        <x:v>-0.09458965306647749</x:v>
      </x:c>
      <x:c r="P10" s="37"/>
      <x:c r="Q10" s="37" t="str">
        <x:v>Juny</x:v>
      </x:c>
      <x:c r="R10" s="52" t="n">
        <x:v>0.23083772191758511</x:v>
      </x:c>
      <x:c r="S10" s="52" t="n">
        <x:v>0.4291485792486425</x:v>
      </x:c>
      <x:c r="T10" s="52" t="n">
        <x:v>0.1857377575494325</x:v>
      </x:c>
      <x:c r="U10" s="52" t="n">
        <x:v>0.7762530230753845</x:v>
      </x:c>
    </x:row>
    <x:row r="11" ht="28" customHeight="1">
      <x:c r="A11" s="38" t="str">
        <x:v>Maó</x:v>
      </x:c>
      <x:c r="B11" s="51" t="n">
        <x:v>2</x:v>
      </x:c>
      <x:c r="C11" s="51" t="str">
        <x:v>Febrer</x:v>
      </x:c>
      <x:c r="D11" s="59" t="n">
        <x:v>0.23630906235712723</x:v>
      </x:c>
      <x:c r="E11" s="43" t="n">
        <x:v>0.25578726721207673</x:v>
      </x:c>
      <x:c r="F11" s="43" t="n">
        <x:v>1.94782048549495</x:v>
      </x:c>
      <x:c r="G11" s="51" t="n">
        <x:v>768380</x:v>
      </x:c>
      <x:c r="H11" s="38" t="n">
        <x:v>651140</x:v>
      </x:c>
      <x:c r="I11" s="38" t="n">
        <x:v>-0.15258075431427154</x:v>
      </x:c>
      <x:c r="J11" s="38" t="n">
        <x:v>340</x:v>
      </x:c>
      <x:c r="K11" s="38" t="n">
        <x:v>28760</x:v>
      </x:c>
      <x:c r="L11" s="38" t="n">
        <x:v>83.58823529411765</x:v>
      </x:c>
      <x:c r="M11" s="38" t="n">
        <x:v>1006140</x:v>
      </x:c>
      <x:c r="N11" s="38" t="n">
        <x:v>874938</x:v>
      </x:c>
      <x:c r="O11" s="38" t="n">
        <x:v>-0.13040133579819901</x:v>
      </x:c>
      <x:c r="P11" s="38"/>
      <x:c r="Q11" s="38" t="str">
        <x:v>Juliol</x:v>
      </x:c>
      <x:c r="R11" s="51" t="n">
        <x:v>0.23489453925116527</x:v>
      </x:c>
      <x:c r="S11" s="51" t="n">
        <x:v>0.4857999183318555</x:v>
      </x:c>
      <x:c r="T11" s="51" t="n">
        <x:v>0.18602460763610046</x:v>
      </x:c>
      <x:c r="U11" s="51" t="n">
        <x:v>0.8647293845844064</x:v>
      </x:c>
    </x:row>
    <x:row r="12" ht="28" customHeight="1">
      <x:c r="A12" s="37" t="str">
        <x:v>Maó</x:v>
      </x:c>
      <x:c r="B12" s="52" t="n">
        <x:v>3</x:v>
      </x:c>
      <x:c r="C12" s="52" t="str">
        <x:v>Març</x:v>
      </x:c>
      <x:c r="D12" s="60" t="n">
        <x:v>0.22417135307469574</x:v>
      </x:c>
      <x:c r="E12" s="44" t="n">
        <x:v>0.3156209517757192</x:v>
      </x:c>
      <x:c r="F12" s="44" t="n">
        <x:v>9.144959870102346</x:v>
      </x:c>
      <x:c r="G12" s="52" t="n">
        <x:v>922520</x:v>
      </x:c>
      <x:c r="H12" s="37" t="n">
        <x:v>672000</x:v>
      </x:c>
      <x:c r="I12" s="37" t="n">
        <x:v>-0.2715605081732645</x:v>
      </x:c>
      <x:c r="J12" s="37" t="n">
        <x:v>520</x:v>
      </x:c>
      <x:c r="K12" s="37" t="n">
        <x:v>61760</x:v>
      </x:c>
      <x:c r="L12" s="37" t="n">
        <x:v>117.76923076923077</x:v>
      </x:c>
      <x:c r="M12" s="37" t="n">
        <x:v>1189077</x:v>
      </x:c>
      <x:c r="N12" s="37" t="n">
        <x:v>981912</x:v>
      </x:c>
      <x:c r="O12" s="37" t="n">
        <x:v>-0.17422336820912354</x:v>
      </x:c>
      <x:c r="P12" s="37"/>
      <x:c r="Q12" s="37" t="str">
        <x:v>Agost</x:v>
      </x:c>
      <x:c r="R12" s="52" t="n">
        <x:v>0.23144764560289394</x:v>
      </x:c>
      <x:c r="S12" s="52" t="n">
        <x:v>0.47120275995314864</x:v>
      </x:c>
      <x:c r="T12" s="52" t="n">
        <x:v>0.20212597677876554</x:v>
      </x:c>
      <x:c r="U12" s="52" t="n">
        <x:v>0.817962717895235</x:v>
      </x:c>
    </x:row>
    <x:row r="13" ht="28" customHeight="1">
      <x:c r="A13" s="38" t="str">
        <x:v>Maó</x:v>
      </x:c>
      <x:c r="B13" s="51" t="n">
        <x:v>4</x:v>
      </x:c>
      <x:c r="C13" s="51" t="str">
        <x:v>Abril</x:v>
      </x:c>
      <x:c r="D13" s="59" t="n">
        <x:v>0.22509554973701357</x:v>
      </x:c>
      <x:c r="E13" s="43" t="n">
        <x:v>0.3331773882025968</x:v>
      </x:c>
      <x:c r="F13" s="43" t="n">
        <x:v>10.808183846558322</x:v>
      </x:c>
      <x:c r="G13" s="51" t="n">
        <x:v>840800</x:v>
      </x:c>
      <x:c r="H13" s="38" t="n">
        <x:v>721220</x:v>
      </x:c>
      <x:c r="I13" s="38" t="n">
        <x:v>-0.14222169362511894</x:v>
      </x:c>
      <x:c r="J13" s="38" t="n">
        <x:v>260</x:v>
      </x:c>
      <x:c r="K13" s="38" t="n">
        <x:v>69260</x:v>
      </x:c>
      <x:c r="L13" s="38" t="n">
        <x:v>265.38461538461536</x:v>
      </x:c>
      <x:c r="M13" s="38" t="n">
        <x:v>1085037</x:v>
      </x:c>
      <x:c r="N13" s="38" t="n">
        <x:v>1081577</x:v>
      </x:c>
      <x:c r="O13" s="38" t="n">
        <x:v>-0.0031888313486083675</x:v>
      </x:c>
      <x:c r="P13" s="38"/>
      <x:c r="Q13" s="38" t="str">
        <x:v>Setembre</x:v>
      </x:c>
      <x:c r="R13" s="51" t="n">
        <x:v>0.2318560163291039</x:v>
      </x:c>
      <x:c r="S13" s="51" t="n">
        <x:v>0.4479308529811432</x:v>
      </x:c>
      <x:c r="T13" s="51" t="n">
        <x:v>0.20734330172335547</x:v>
      </x:c>
      <x:c r="U13" s="51" t="n">
        <x:v>0.82650332067836</x:v>
      </x:c>
    </x:row>
    <x:row r="14" ht="28" customHeight="1">
      <x:c r="A14" s="37" t="str">
        <x:v>Maó</x:v>
      </x:c>
      <x:c r="B14" s="52" t="n">
        <x:v>5</x:v>
      </x:c>
      <x:c r="C14" s="52" t="str">
        <x:v>Maig</x:v>
      </x:c>
      <x:c r="D14" s="60" t="n">
        <x:v>0.2435852225762893</x:v>
      </x:c>
      <x:c r="E14" s="44" t="n">
        <x:v>0.34147899443999535</x:v>
      </x:c>
      <x:c r="F14" s="44" t="n">
        <x:v>9.789377186370604</x:v>
      </x:c>
      <x:c r="G14" s="52" t="n">
        <x:v>941660</x:v>
      </x:c>
      <x:c r="H14" s="37" t="n">
        <x:v>832981</x:v>
      </x:c>
      <x:c r="I14" s="37" t="n">
        <x:v>-0.11541214451075765</x:v>
      </x:c>
      <x:c r="J14" s="37" t="n">
        <x:v>360</x:v>
      </x:c>
      <x:c r="K14" s="37" t="n">
        <x:v>88100</x:v>
      </x:c>
      <x:c r="L14" s="37" t="n">
        <x:v>243.72222222222223</x:v>
      </x:c>
      <x:c r="M14" s="37" t="n">
        <x:v>1244899</x:v>
      </x:c>
      <x:c r="N14" s="37" t="n">
        <x:v>1264927</x:v>
      </x:c>
      <x:c r="O14" s="37" t="n">
        <x:v>0.016088052123103935</x:v>
      </x:c>
      <x:c r="P14" s="37"/>
      <x:c r="Q14" s="37"/>
      <x:c r="R14" s="52"/>
      <x:c r="S14" s="52"/>
      <x:c r="T14" s="52"/>
      <x:c r="U14" s="52"/>
    </x:row>
    <x:row r="15" ht="28" customHeight="1">
      <x:c r="A15" s="38" t="str">
        <x:v>Maó</x:v>
      </x:c>
      <x:c r="B15" s="51" t="n">
        <x:v>6</x:v>
      </x:c>
      <x:c r="C15" s="51" t="str">
        <x:v>Juny</x:v>
      </x:c>
      <x:c r="D15" s="59" t="n">
        <x:v>0.23083772191758511</x:v>
      </x:c>
      <x:c r="E15" s="43" t="n">
        <x:v>0.4291485792486425</x:v>
      </x:c>
      <x:c r="F15" s="43" t="n">
        <x:v>19.83108573310574</x:v>
      </x:c>
      <x:c r="G15" s="51" t="n">
        <x:v>1062540</x:v>
      </x:c>
      <x:c r="H15" s="38" t="n">
        <x:v>775867</x:v>
      </x:c>
      <x:c r="I15" s="38" t="n">
        <x:v>-0.2697997251868165</x:v>
      </x:c>
      <x:c r="J15" s="38" t="n">
        <x:v>360</x:v>
      </x:c>
      <x:c r="K15" s="38" t="n">
        <x:v>190645</x:v>
      </x:c>
      <x:c r="L15" s="38" t="n">
        <x:v>528.5694444444445</x:v>
      </x:c>
      <x:c r="M15" s="38" t="n">
        <x:v>1381425</x:v>
      </x:c>
      <x:c r="N15" s="38" t="n">
        <x:v>1359140</x:v>
      </x:c>
      <x:c r="O15" s="38" t="n">
        <x:v>-0.016131892791863445</x:v>
      </x:c>
      <x:c r="P15" s="38"/>
      <x:c r="Q15" s="38"/>
      <x:c r="R15" s="51"/>
      <x:c r="S15" s="51"/>
      <x:c r="T15" s="51"/>
      <x:c r="U15" s="51"/>
    </x:row>
    <x:row r="16" ht="28" customHeight="1">
      <x:c r="A16" s="37" t="str">
        <x:v>Maó</x:v>
      </x:c>
      <x:c r="B16" s="52" t="n">
        <x:v>7</x:v>
      </x:c>
      <x:c r="C16" s="52" t="str">
        <x:v>Juliol</x:v>
      </x:c>
      <x:c r="D16" s="60" t="n">
        <x:v>0.23489453925116527</x:v>
      </x:c>
      <x:c r="E16" s="44" t="n">
        <x:v>0.4857999183318555</x:v>
      </x:c>
      <x:c r="F16" s="44" t="n">
        <x:v>25.09053790806902</x:v>
      </x:c>
      <x:c r="G16" s="52" t="n">
        <x:v>1164300</x:v>
      </x:c>
      <x:c r="H16" s="37" t="n">
        <x:v>778212</x:v>
      </x:c>
      <x:c r="I16" s="37" t="n">
        <x:v>-0.3316052563772224</x:v>
      </x:c>
      <x:c r="J16" s="37" t="n">
        <x:v>300</x:v>
      </x:c>
      <x:c r="K16" s="37" t="n">
        <x:v>255658</x:v>
      </x:c>
      <x:c r="L16" s="37" t="n">
        <x:v>851.1933333333334</x:v>
      </x:c>
      <x:c r="M16" s="37" t="n">
        <x:v>1521751</x:v>
      </x:c>
      <x:c r="N16" s="37" t="n">
        <x:v>1513442</x:v>
      </x:c>
      <x:c r="O16" s="37" t="n">
        <x:v>-0.005460157410772215</x:v>
      </x:c>
      <x:c r="P16" s="37"/>
      <x:c r="Q16" s="37"/>
      <x:c r="R16" s="52"/>
      <x:c r="S16" s="52"/>
      <x:c r="T16" s="52"/>
      <x:c r="U16" s="52"/>
    </x:row>
    <x:row r="17" ht="28" customHeight="1">
      <x:c r="A17" s="38" t="str">
        <x:v>Maó</x:v>
      </x:c>
      <x:c r="B17" s="51" t="n">
        <x:v>8</x:v>
      </x:c>
      <x:c r="C17" s="51" t="str">
        <x:v>Agost</x:v>
      </x:c>
      <x:c r="D17" s="59" t="n">
        <x:v>0.23144764560289394</x:v>
      </x:c>
      <x:c r="E17" s="43" t="n">
        <x:v>0.47120275995314864</x:v>
      </x:c>
      <x:c r="F17" s="43" t="n">
        <x:v>23.97551143502547</x:v>
      </x:c>
      <x:c r="G17" s="51" t="n">
        <x:v>1251380</x:v>
      </x:c>
      <x:c r="H17" s="38" t="n">
        <x:v>860498</x:v>
      </x:c>
      <x:c r="I17" s="38" t="n">
        <x:v>-0.3123607537278844</x:v>
      </x:c>
      <x:c r="J17" s="38" t="n">
        <x:v>320</x:v>
      </x:c>
      <x:c r="K17" s="38" t="n">
        <x:v>261202</x:v>
      </x:c>
      <x:c r="L17" s="38" t="n">
        <x:v>815.25625</x:v>
      </x:c>
      <x:c r="M17" s="38" t="n">
        <x:v>1628230</x:v>
      </x:c>
      <x:c r="N17" s="38" t="n">
        <x:v>1627274</x:v>
      </x:c>
      <x:c r="O17" s="38" t="n">
        <x:v>-0.000587140637379191</x:v>
      </x:c>
      <x:c r="P17" s="38"/>
      <x:c r="Q17" s="38"/>
      <x:c r="R17" s="51"/>
      <x:c r="S17" s="51"/>
      <x:c r="T17" s="51"/>
      <x:c r="U17" s="51"/>
    </x:row>
    <x:row r="18" ht="28" customHeight="1">
      <x:c r="A18" s="37" t="str">
        <x:v>Maó</x:v>
      </x:c>
      <x:c r="B18" s="52" t="n">
        <x:v>9</x:v>
      </x:c>
      <x:c r="C18" s="52" t="str">
        <x:v>Setembre</x:v>
      </x:c>
      <x:c r="D18" s="60" t="n">
        <x:v>0.2318560163291039</x:v>
      </x:c>
      <x:c r="E18" s="44" t="n">
        <x:v>0.4479308529811432</x:v>
      </x:c>
      <x:c r="F18" s="44" t="n">
        <x:v>21.60748366520393</x:v>
      </x:c>
      <x:c r="G18" s="52" t="n">
        <x:v>1077060</x:v>
      </x:c>
      <x:c r="H18" s="37" t="n">
        <x:v>732100</x:v>
      </x:c>
      <x:c r="I18" s="37" t="n">
        <x:v>-0.3202792787774126</x:v>
      </x:c>
      <x:c r="J18" s="37" t="n">
        <x:v>260</x:v>
      </x:c>
      <x:c r="K18" s="37" t="n">
        <x:v>179472</x:v>
      </x:c>
      <x:c r="L18" s="37" t="n">
        <x:v>689.276923076923</x:v>
      </x:c>
      <x:c r="M18" s="37" t="n">
        <x:v>1402159</x:v>
      </x:c>
      <x:c r="N18" s="37" t="n">
        <x:v>1326102</x:v>
      </x:c>
      <x:c r="O18" s="37" t="n">
        <x:v>-0.0542427784580779</x:v>
      </x:c>
      <x:c r="P18" s="37"/>
      <x:c r="Q18" s="37"/>
      <x:c r="R18" s="52"/>
      <x:c r="S18" s="52"/>
      <x:c r="T18" s="52"/>
      <x:c r="U18" s="52"/>
    </x:row>
    <x:row r="19" ht="28" customHeight="1">
      <x:c r="A19" s="38" t="str">
        <x:v>Es Castell</x:v>
      </x:c>
      <x:c r="B19" s="51" t="n">
        <x:v>1</x:v>
      </x:c>
      <x:c r="C19" s="51" t="str">
        <x:v>Gener</x:v>
      </x:c>
      <x:c r="D19" s="59" t="n">
        <x:v>0.1653569604337747</x:v>
      </x:c>
      <x:c r="E19" s="43" t="n">
        <x:v>0.31180441932799857</x:v>
      </x:c>
      <x:c r="F19" s="43" t="n">
        <x:v>14.644745889422387</x:v>
      </x:c>
      <x:c r="G19" s="51" t="n">
        <x:v>169940</x:v>
      </x:c>
      <x:c r="H19" s="38" t="n">
        <x:v>123240</x:v>
      </x:c>
      <x:c r="I19" s="38" t="n">
        <x:v>-0.27480287160174177</x:v>
      </x:c>
      <x:c r="J19" s="38" t="n">
        <x:v>0</x:v>
      </x:c>
      <x:c r="K19" s="38" t="n">
        <x:v>8900</x:v>
      </x:c>
      <x:c r="L19" s="38" t="str">
        <x:v>NUEVA</x:v>
      </x:c>
      <x:c r="M19" s="38" t="n">
        <x:v>203608</x:v>
      </x:c>
      <x:c r="N19" s="38" t="n">
        <x:v>179077</x:v>
      </x:c>
      <x:c r="O19" s="38" t="n">
        <x:v>-0.1204815134965227</x:v>
      </x:c>
      <x:c r="P19" s="38"/>
      <x:c r="Q19" s="38"/>
      <x:c r="R19" s="51"/>
      <x:c r="S19" s="51"/>
      <x:c r="T19" s="51"/>
      <x:c r="U19" s="51"/>
    </x:row>
    <x:row r="20" ht="28" customHeight="1">
      <x:c r="A20" s="37" t="str">
        <x:v>Es Castell</x:v>
      </x:c>
      <x:c r="B20" s="52" t="n">
        <x:v>2</x:v>
      </x:c>
      <x:c r="C20" s="52" t="str">
        <x:v>Febrer</x:v>
      </x:c>
      <x:c r="D20" s="60" t="n">
        <x:v>0.19515365815610214</x:v>
      </x:c>
      <x:c r="E20" s="44" t="n">
        <x:v>0.3365962230726428</x:v>
      </x:c>
      <x:c r="F20" s="44" t="n">
        <x:v>14.144256491654067</x:v>
      </x:c>
      <x:c r="G20" s="52" t="n">
        <x:v>154780</x:v>
      </x:c>
      <x:c r="H20" s="37" t="n">
        <x:v>116840</x:v>
      </x:c>
      <x:c r="I20" s="37" t="n">
        <x:v>-0.2451221087995865</x:v>
      </x:c>
      <x:c r="J20" s="37" t="n">
        <x:v>0</x:v>
      </x:c>
      <x:c r="K20" s="37" t="n">
        <x:v>12620</x:v>
      </x:c>
      <x:c r="L20" s="37" t="str">
        <x:v>NUEVA</x:v>
      </x:c>
      <x:c r="M20" s="37" t="n">
        <x:v>192310</x:v>
      </x:c>
      <x:c r="N20" s="37" t="n">
        <x:v>176122</x:v>
      </x:c>
      <x:c r="O20" s="37" t="n">
        <x:v>-0.08417658988092147</x:v>
      </x:c>
      <x:c r="P20" s="37"/>
      <x:c r="Q20" s="37"/>
      <x:c r="R20" s="52"/>
      <x:c r="S20" s="52"/>
      <x:c r="T20" s="52"/>
      <x:c r="U20" s="52"/>
    </x:row>
    <x:row r="21" ht="28" customHeight="1">
      <x:c r="A21" s="38" t="str">
        <x:v>Es Castell</x:v>
      </x:c>
      <x:c r="B21" s="51" t="n">
        <x:v>3</x:v>
      </x:c>
      <x:c r="C21" s="51" t="str">
        <x:v>Març</x:v>
      </x:c>
      <x:c r="D21" s="59" t="n">
        <x:v>0.1832902226856805</x:v>
      </x:c>
      <x:c r="E21" s="43" t="n">
        <x:v>0.33796268228644444</x:v>
      </x:c>
      <x:c r="F21" s="43" t="n">
        <x:v>15.467245960076395</x:v>
      </x:c>
      <x:c r="G21" s="51" t="n">
        <x:v>180920</x:v>
      </x:c>
      <x:c r="H21" s="38" t="n">
        <x:v>141960</x:v>
      </x:c>
      <x:c r="I21" s="38" t="n">
        <x:v>-0.2153437983639177</x:v>
      </x:c>
      <x:c r="J21" s="38" t="n">
        <x:v>0</x:v>
      </x:c>
      <x:c r="K21" s="38" t="n">
        <x:v>15660</x:v>
      </x:c>
      <x:c r="L21" s="38" t="str">
        <x:v>NUEVA</x:v>
      </x:c>
      <x:c r="M21" s="38" t="n">
        <x:v>221523</x:v>
      </x:c>
      <x:c r="N21" s="38" t="n">
        <x:v>214429</x:v>
      </x:c>
      <x:c r="O21" s="38" t="n">
        <x:v>-0.03202376276955443</x:v>
      </x:c>
      <x:c r="P21" s="38"/>
      <x:c r="Q21" s="38"/>
      <x:c r="R21" s="51"/>
      <x:c r="S21" s="51"/>
      <x:c r="T21" s="51"/>
      <x:c r="U21" s="51"/>
    </x:row>
    <x:row r="22" ht="28" customHeight="1">
      <x:c r="A22" s="37" t="str">
        <x:v>Es Castell</x:v>
      </x:c>
      <x:c r="B22" s="52" t="n">
        <x:v>4</x:v>
      </x:c>
      <x:c r="C22" s="52" t="str">
        <x:v>Abril</x:v>
      </x:c>
      <x:c r="D22" s="60" t="n">
        <x:v>0.18649211364625856</x:v>
      </x:c>
      <x:c r="E22" s="44" t="n">
        <x:v>0.4428501634072184</x:v>
      </x:c>
      <x:c r="F22" s="44" t="n">
        <x:v>25.635804976095983</x:v>
      </x:c>
      <x:c r="G22" s="52" t="n">
        <x:v>188720</x:v>
      </x:c>
      <x:c r="H22" s="37" t="n">
        <x:v>117460</x:v>
      </x:c>
      <x:c r="I22" s="37" t="n">
        <x:v>-0.37759643916913943</x:v>
      </x:c>
      <x:c r="J22" s="37" t="n">
        <x:v>0</x:v>
      </x:c>
      <x:c r="K22" s="37" t="n">
        <x:v>26860</x:v>
      </x:c>
      <x:c r="L22" s="37" t="str">
        <x:v>NUEVA</x:v>
      </x:c>
      <x:c r="M22" s="37" t="n">
        <x:v>231983</x:v>
      </x:c>
      <x:c r="N22" s="37" t="n">
        <x:v>210823</x:v>
      </x:c>
      <x:c r="O22" s="37" t="n">
        <x:v>-0.09121358030545346</x:v>
      </x:c>
      <x:c r="P22" s="37"/>
      <x:c r="Q22" s="37"/>
      <x:c r="R22" s="52"/>
      <x:c r="S22" s="52"/>
      <x:c r="T22" s="52"/>
      <x:c r="U22" s="52"/>
    </x:row>
    <x:row r="23" ht="28" customHeight="1">
      <x:c r="A23" s="38" t="str">
        <x:v>Es Castell</x:v>
      </x:c>
      <x:c r="B23" s="51" t="n">
        <x:v>5</x:v>
      </x:c>
      <x:c r="C23" s="51" t="str">
        <x:v>Maig</x:v>
      </x:c>
      <x:c r="D23" s="59" t="n">
        <x:v>0.1880640340849236</x:v>
      </x:c>
      <x:c r="E23" s="43" t="n">
        <x:v>0.785808185562794</x:v>
      </x:c>
      <x:c r="F23" s="43" t="n">
        <x:v>59.77441514778704</x:v>
      </x:c>
      <x:c r="G23" s="51" t="n">
        <x:v>208100</x:v>
      </x:c>
      <x:c r="H23" s="38" t="n">
        <x:v>36660</x:v>
      </x:c>
      <x:c r="I23" s="38" t="n">
        <x:v>-0.8238346948582412</x:v>
      </x:c>
      <x:c r="J23" s="38" t="n">
        <x:v>0</x:v>
      </x:c>
      <x:c r="K23" s="38" t="n">
        <x:v>71760</x:v>
      </x:c>
      <x:c r="L23" s="38" t="str">
        <x:v>NUEVA</x:v>
      </x:c>
      <x:c r="M23" s="38" t="n">
        <x:v>256301</x:v>
      </x:c>
      <x:c r="N23" s="38" t="n">
        <x:v>171155</x:v>
      </x:c>
      <x:c r="O23" s="38" t="n">
        <x:v>-0.33221095508796294</x:v>
      </x:c>
      <x:c r="P23" s="38"/>
      <x:c r="Q23" s="38"/>
      <x:c r="R23" s="51"/>
      <x:c r="S23" s="51"/>
      <x:c r="T23" s="51"/>
      <x:c r="U23" s="51"/>
    </x:row>
    <x:row r="24" ht="28" customHeight="1">
      <x:c r="A24" s="37" t="str">
        <x:v>Es Castell</x:v>
      </x:c>
      <x:c r="B24" s="52" t="n">
        <x:v>6</x:v>
      </x:c>
      <x:c r="C24" s="52" t="str">
        <x:v>Juny</x:v>
      </x:c>
      <x:c r="D24" s="60" t="n">
        <x:v>0.1857377575494325</x:v>
      </x:c>
      <x:c r="E24" s="44" t="n">
        <x:v>0.7762530230753845</x:v>
      </x:c>
      <x:c r="F24" s="44" t="n">
        <x:v>59.0515265525952</x:v>
      </x:c>
      <x:c r="G24" s="52" t="n">
        <x:v>215580</x:v>
      </x:c>
      <x:c r="H24" s="37" t="n">
        <x:v>36914</x:v>
      </x:c>
      <x:c r="I24" s="37" t="n">
        <x:v>-0.8287689024955933</x:v>
      </x:c>
      <x:c r="J24" s="37" t="n">
        <x:v>0</x:v>
      </x:c>
      <x:c r="K24" s="37" t="n">
        <x:v>58895</x:v>
      </x:c>
      <x:c r="L24" s="37" t="str">
        <x:v>NUEVA</x:v>
      </x:c>
      <x:c r="M24" s="37" t="n">
        <x:v>264755</x:v>
      </x:c>
      <x:c r="N24" s="37" t="n">
        <x:v>164981</x:v>
      </x:c>
      <x:c r="O24" s="37" t="n">
        <x:v>-0.37685407263318915</x:v>
      </x:c>
      <x:c r="P24" s="37"/>
      <x:c r="Q24" s="37"/>
      <x:c r="R24" s="52"/>
      <x:c r="S24" s="52"/>
      <x:c r="T24" s="52"/>
      <x:c r="U24" s="52"/>
    </x:row>
    <x:row r="25" ht="28" customHeight="1">
      <x:c r="A25" s="38" t="str">
        <x:v>Es Castell</x:v>
      </x:c>
      <x:c r="B25" s="51" t="n">
        <x:v>7</x:v>
      </x:c>
      <x:c r="C25" s="51" t="str">
        <x:v>Juliol</x:v>
      </x:c>
      <x:c r="D25" s="59" t="n">
        <x:v>0.18602460763610046</x:v>
      </x:c>
      <x:c r="E25" s="43" t="n">
        <x:v>0.8647293845844064</x:v>
      </x:c>
      <x:c r="F25" s="43" t="n">
        <x:v>67.87047769483058</x:v>
      </x:c>
      <x:c r="G25" s="51" t="n">
        <x:v>246300</x:v>
      </x:c>
      <x:c r="H25" s="38" t="n">
        <x:v>25528</x:v>
      </x:c>
      <x:c r="I25" s="38" t="n">
        <x:v>-0.8963540397888754</x:v>
      </x:c>
      <x:c r="J25" s="38" t="n">
        <x:v>0</x:v>
      </x:c>
      <x:c r="K25" s="38" t="n">
        <x:v>86062</x:v>
      </x:c>
      <x:c r="L25" s="38" t="str">
        <x:v>NUEVA</x:v>
      </x:c>
      <x:c r="M25" s="38" t="n">
        <x:v>302589</x:v>
      </x:c>
      <x:c r="N25" s="38" t="n">
        <x:v>188718</x:v>
      </x:c>
      <x:c r="O25" s="38" t="n">
        <x:v>-0.37632233822115146</x:v>
      </x:c>
      <x:c r="P25" s="38"/>
      <x:c r="Q25" s="38"/>
      <x:c r="R25" s="51"/>
      <x:c r="S25" s="51"/>
      <x:c r="T25" s="51"/>
      <x:c r="U25" s="51"/>
    </x:row>
    <x:row r="26" ht="28" customHeight="1">
      <x:c r="A26" s="37" t="str">
        <x:v>Es Castell</x:v>
      </x:c>
      <x:c r="B26" s="52" t="n">
        <x:v>8</x:v>
      </x:c>
      <x:c r="C26" s="52" t="str">
        <x:v>Agost</x:v>
      </x:c>
      <x:c r="D26" s="60" t="n">
        <x:v>0.20212597677876554</x:v>
      </x:c>
      <x:c r="E26" s="44" t="n">
        <x:v>0.817962717895235</x:v>
      </x:c>
      <x:c r="F26" s="44" t="n">
        <x:v>61.58367411164695</x:v>
      </x:c>
      <x:c r="G26" s="52" t="n">
        <x:v>252200</x:v>
      </x:c>
      <x:c r="H26" s="37" t="n">
        <x:v>41542</x:v>
      </x:c>
      <x:c r="I26" s="37" t="n">
        <x:v>-0.8352815226011102</x:v>
      </x:c>
      <x:c r="J26" s="37" t="n">
        <x:v>0</x:v>
      </x:c>
      <x:c r="K26" s="37" t="n">
        <x:v>100058</x:v>
      </x:c>
      <x:c r="L26" s="37" t="str">
        <x:v>NUEVA</x:v>
      </x:c>
      <x:c r="M26" s="37" t="n">
        <x:v>316090</x:v>
      </x:c>
      <x:c r="N26" s="37" t="n">
        <x:v>228206</x:v>
      </x:c>
      <x:c r="O26" s="37" t="n">
        <x:v>-0.2780347369420102</x:v>
      </x:c>
      <x:c r="P26" s="37"/>
      <x:c r="Q26" s="37"/>
      <x:c r="R26" s="52"/>
      <x:c r="S26" s="52"/>
      <x:c r="T26" s="52"/>
      <x:c r="U26" s="52"/>
    </x:row>
    <x:row r="27" ht="28" customHeight="1">
      <x:c r="A27" s="38" t="str">
        <x:v>Es Castell</x:v>
      </x:c>
      <x:c r="B27" s="51" t="n">
        <x:v>9</x:v>
      </x:c>
      <x:c r="C27" s="51" t="str">
        <x:v>Setembre</x:v>
      </x:c>
      <x:c r="D27" s="59" t="n">
        <x:v>0.20734330172335547</x:v>
      </x:c>
      <x:c r="E27" s="43" t="n">
        <x:v>0.82650332067836</x:v>
      </x:c>
      <x:c r="F27" s="43" t="n">
        <x:v>61.91600189550045</x:v>
      </x:c>
      <x:c r="G27" s="51" t="n">
        <x:v>200860</x:v>
      </x:c>
      <x:c r="H27" s="38" t="n">
        <x:v>34640</x:v>
      </x:c>
      <x:c r="I27" s="38" t="n">
        <x:v>-0.8275415712436522</x:v>
      </x:c>
      <x:c r="J27" s="38" t="n">
        <x:v>0</x:v>
      </x:c>
      <x:c r="K27" s="38" t="n">
        <x:v>91348</x:v>
      </x:c>
      <x:c r="L27" s="38" t="str">
        <x:v>NUEVA</x:v>
      </x:c>
      <x:c r="M27" s="38" t="n">
        <x:v>253401</x:v>
      </x:c>
      <x:c r="N27" s="38" t="n">
        <x:v>199658</x:v>
      </x:c>
      <x:c r="O27" s="38" t="n">
        <x:v>-0.2120867715597018</x:v>
      </x:c>
      <x:c r="P27" s="38"/>
      <x:c r="Q27" s="38"/>
      <x:c r="R27" s="51"/>
      <x:c r="S27" s="51"/>
      <x:c r="T27" s="51"/>
      <x:c r="U27" s="51"/>
    </x:row>
  </x:sheetData>
  <x:mergeCells>
    <x:mergeCell ref="A1:U1"/>
    <x:mergeCell ref="A2:U2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60" hidden="0" customWidth="1"/>
  </x:cols>
  <x:sheetData>
    <x:row r="1" ht="32" customHeight="1">
      <x:c r="A1" s="4" t="str">
        <x:v>Validación 2024</x:v>
      </x:c>
      <x:c r="B1" s="4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Indicadores amplios publicados frente al núcleo mensual 5F; hoja de control, no serie sustitutiva.</x:v>
      </x:c>
      <x:c r="B2" s="8"/>
    </x:row>
    <x:row r="4" ht="30" customHeight="1">
      <x:c r="A4" s="33" t="str">
        <x:v>KPI</x:v>
      </x:c>
      <x:c r="B4" s="33" t="str">
        <x:v>Valor</x:v>
      </x:c>
    </x:row>
    <x:row r="5" ht="28" customHeight="1">
      <x:c r="A5" s="38" t="str">
        <x:v>Reciclaje Menorca 2024</x:v>
      </x:c>
      <x:c r="B5" s="38" t="n">
        <x:v>0.43</x:v>
      </x:c>
    </x:row>
    <x:row r="6" ht="28" customHeight="1">
      <x:c r="A6" s="37" t="str">
        <x:v>Municipios ≥50%</x:v>
      </x:c>
      <x:c r="B6" s="37" t="n">
        <x:v>2</x:v>
      </x:c>
    </x:row>
    <x:row r="7" ht="28" customHeight="1">
      <x:c r="A7" s="38" t="str">
        <x:v>Municipios 45–&lt;50%</x:v>
      </x:c>
      <x:c r="B7" s="38" t="n">
        <x:v>3</x:v>
      </x:c>
    </x:row>
    <x:row r="8" ht="28" customHeight="1">
      <x:c r="A8" s="37" t="str">
        <x:v>Municipios &lt;40%</x:v>
      </x:c>
      <x:c r="B8" s="37" t="n">
        <x:v>3</x:v>
      </x:c>
    </x:row>
    <x:row r="9" ht="28" customHeight="1">
      <x:c r="A9" s="38" t="str">
        <x:v>Objetivo normativo de referencia 2020</x:v>
      </x:c>
      <x:c r="B9" s="38" t="n">
        <x:v>0.5</x:v>
      </x:c>
    </x:row>
    <x:row r="10" ht="28" customHeight="1">
      <x:c r="A10" s="37" t="str">
        <x:v>Municipio</x:v>
      </x:c>
      <x:c r="B10" s="37" t="str">
        <x:v>Reciclaje 2024 oficial</x:v>
      </x:c>
    </x:row>
    <x:row r="11" ht="28" customHeight="1">
      <x:c r="A11" s="38" t="str">
        <x:v>Es Castell</x:v>
      </x:c>
      <x:c r="B11" s="38" t="n">
        <x:v>0.715</x:v>
      </x:c>
    </x:row>
    <x:row r="12" ht="28" customHeight="1">
      <x:c r="A12" s="37" t="str">
        <x:v>Maó</x:v>
      </x:c>
      <x:c r="B12" s="37" t="n">
        <x:v>0.507</x:v>
      </x:c>
    </x:row>
    <x:row r="13" ht="28" customHeight="1">
      <x:c r="A13" s="38" t="str">
        <x:v>Ferreries</x:v>
      </x:c>
      <x:c r="B13" s="38" t="n">
        <x:v>0.463</x:v>
      </x:c>
    </x:row>
    <x:row r="14" ht="28" customHeight="1">
      <x:c r="A14" s="37" t="str">
        <x:v>Es Migjorn Gran</x:v>
      </x:c>
      <x:c r="B14" s="37" t="n">
        <x:v>0.456</x:v>
      </x:c>
    </x:row>
    <x:row r="15" ht="28" customHeight="1">
      <x:c r="A15" s="38" t="str">
        <x:v>Sant Lluís</x:v>
      </x:c>
      <x:c r="B15" s="38" t="n">
        <x:v>0.455</x:v>
      </x:c>
    </x:row>
    <x:row r="16" ht="28" customHeight="1">
      <x:c r="A16" s="37" t="str">
        <x:v>Es Mercadal</x:v>
      </x:c>
      <x:c r="B16" s="37" t="n">
        <x:v>0.397</x:v>
      </x:c>
    </x:row>
    <x:row r="17" ht="28" customHeight="1">
      <x:c r="A17" s="38" t="str">
        <x:v>Alaior</x:v>
      </x:c>
      <x:c r="B17" s="38" t="n">
        <x:v>0.356</x:v>
      </x:c>
    </x:row>
    <x:row r="18" ht="28" customHeight="1">
      <x:c r="A18" s="37" t="str">
        <x:v>Ciutadella</x:v>
      </x:c>
      <x:c r="B18" s="37" t="n">
        <x:v>0.349</x:v>
      </x:c>
    </x:row>
    <x:row r="19" ht="28" customHeight="1">
      <x:c r="A19" s="38" t="str">
        <x:v>QA de universos · Maó y Es Castell</x:v>
      </x:c>
      <x:c r="B19" s="38"/>
    </x:row>
    <x:row r="20" ht="28" customHeight="1">
      <x:c r="A20" s="37" t="str">
        <x:v>Municipio</x:v>
      </x:c>
      <x:c r="B20" s="37" t="str">
        <x:v>Núcleo 5F ene–sep 2024</x:v>
      </x:c>
    </x:row>
    <x:row r="21" ht="28" customHeight="1">
      <x:c r="A21" s="38" t="str">
        <x:v>Maó</x:v>
      </x:c>
      <x:c r="B21" s="38" t="n">
        <x:v>0.3852992230602365</x:v>
      </x:c>
    </x:row>
    <x:row r="22" ht="28" customHeight="1">
      <x:c r="A22" s="37" t="str">
        <x:v>Es Castell</x:v>
      </x:c>
      <x:c r="B22" s="37" t="n">
        <x:v>0.6106646264732406</x:v>
      </x:c>
    </x:row>
    <x:row r="23" ht="28" customHeight="1">
      <x:c r="A23" s="38" t="str">
        <x:v>Lectura metodológica: la evidencia anual confirma que Maó y Es Castell son casos de mejora destacada en 2024, pero el análisis causal mantiene outcomes mensuales homogéneos 5F. El indicador anual amplio se usa como validación externa, no como variable dependiente.</x:v>
      </x:c>
      <x:c r="B23" s="38"/>
    </x:row>
  </x:sheetData>
  <x:mergeCells>
    <x:mergeCell ref="A1:B1"/>
    <x:mergeCell ref="A2:B2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20" hidden="0" customWidth="1"/>
    <x:col min="5" max="5" width="20" hidden="0" customWidth="1"/>
  </x:cols>
  <x:sheetData>
    <x:row r="1" ht="32" customHeight="1">
      <x:c r="A1" s="4" t="str">
        <x:v>Illa de l'Aire · superficie</x:v>
      </x:c>
      <x:c r="B1" s="4"/>
      <x:c r="C1" s="4"/>
      <x:c r="D1" s="4"/>
      <x:c r="E1" s="4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Reserva y control; la cifra +96%/+161% procede del análisis técnico con interacción temporal.</x:v>
      </x:c>
      <x:c r="B2" s="8"/>
      <x:c r="C2" s="8"/>
      <x:c r="D2" s="8"/>
      <x:c r="E2" s="8"/>
    </x:row>
    <x:row r="4" ht="30" customHeight="1">
      <x:c r="A4" s="33" t="str">
        <x:v>Año</x:v>
      </x:c>
      <x:c r="B4" s="33" t="str">
        <x:v>Abundancia control</x:v>
      </x:c>
      <x:c r="C4" s="33" t="str">
        <x:v>Abundancia reserva</x:v>
      </x:c>
      <x:c r="D4" s="33" t="str">
        <x:v>Biomasa control</x:v>
      </x:c>
      <x:c r="E4" s="33" t="str">
        <x:v>Biomasa reserva</x:v>
      </x:c>
    </x:row>
    <x:row r="5" ht="20" customHeight="1">
      <x:c r="A5" s="38" t="n">
        <x:v>2018</x:v>
      </x:c>
      <x:c r="B5" s="59" t="n">
        <x:v>21.2</x:v>
      </x:c>
      <x:c r="C5" s="59" t="n">
        <x:v>29.2</x:v>
      </x:c>
      <x:c r="D5" s="59" t="n">
        <x:v>2.6</x:v>
      </x:c>
      <x:c r="E5" s="59" t="n">
        <x:v>3.5</x:v>
      </x:c>
    </x:row>
    <x:row r="6" ht="20" customHeight="1">
      <x:c r="A6" s="37" t="n">
        <x:v>2019</x:v>
      </x:c>
      <x:c r="B6" s="60" t="n">
        <x:v>20.8</x:v>
      </x:c>
      <x:c r="C6" s="60" t="n">
        <x:v>24.1</x:v>
      </x:c>
      <x:c r="D6" s="60" t="n">
        <x:v>1.7</x:v>
      </x:c>
      <x:c r="E6" s="60" t="n">
        <x:v>2.9</x:v>
      </x:c>
    </x:row>
    <x:row r="7" ht="20" customHeight="1">
      <x:c r="A7" s="38" t="n">
        <x:v>2020</x:v>
      </x:c>
      <x:c r="B7" s="59" t="n">
        <x:v>14.6</x:v>
      </x:c>
      <x:c r="C7" s="59" t="n">
        <x:v>29.5</x:v>
      </x:c>
      <x:c r="D7" s="59" t="n">
        <x:v>1.4</x:v>
      </x:c>
      <x:c r="E7" s="59" t="n">
        <x:v>3.9</x:v>
      </x:c>
    </x:row>
    <x:row r="8" ht="20" customHeight="1">
      <x:c r="A8" s="37" t="n">
        <x:v>2022</x:v>
      </x:c>
      <x:c r="B8" s="60" t="n">
        <x:v>17.3</x:v>
      </x:c>
      <x:c r="C8" s="60" t="n">
        <x:v>47.9</x:v>
      </x:c>
      <x:c r="D8" s="60" t="n">
        <x:v>1.3</x:v>
      </x:c>
      <x:c r="E8" s="60" t="n">
        <x:v>5.6</x:v>
      </x:c>
    </x:row>
    <x:row r="9" ht="20" customHeight="1">
      <x:c r="A9" s="38" t="n">
        <x:v>2024</x:v>
      </x:c>
      <x:c r="B9" s="59" t="n">
        <x:v>22.1</x:v>
      </x:c>
      <x:c r="C9" s="59" t="n">
        <x:v>53.2</x:v>
      </x:c>
      <x:c r="D9" s="59" t="n">
        <x:v>2</x:v>
      </x:c>
      <x:c r="E9" s="59" t="n">
        <x:v>7.3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6" hidden="0" customWidth="1"/>
    <x:col min="3" max="3" width="44" hidden="0" customWidth="1"/>
    <x:col min="4" max="4" width="32" hidden="0" customWidth="1"/>
    <x:col min="5" max="5" width="34" hidden="0" customWidth="1"/>
    <x:col min="6" max="6" width="28" hidden="0" customWidth="1"/>
    <x:col min="7" max="7" width="34" hidden="0" customWidth="1"/>
    <x:col min="8" max="8" width="48" hidden="0" customWidth="1"/>
    <x:col min="9" max="9" width="48" hidden="0" customWidth="1"/>
    <x:col min="10" max="10" width="58" hidden="0" customWidth="1"/>
    <x:col min="11" max="11" width="22" hidden="0" customWidth="1"/>
    <x:col min="12" max="12" width="18" hidden="0" customWidth="1"/>
    <x:col min="13" max="13" width="24" hidden="0" customWidth="1"/>
  </x:cols>
  <x:sheetData>
    <x:row r="1" ht="32" customHeight="1">
      <x:c r="A1" s="4" t="str">
        <x:v>Illa de l'Aire · cadena de política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Del Fòrum y el pleno municipal a la Orden 11/2026; contribución documentada, decisión pública multiactor.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</x:row>
    <x:row r="4" ht="30" customHeight="1">
      <x:c r="A4" s="33" t="str">
        <x:v>Paso</x:v>
      </x:c>
      <x:c r="B4" s="33" t="str">
        <x:v>Fecha</x:v>
      </x:c>
      <x:c r="C4" s="33" t="str">
        <x:v>Evento</x:v>
      </x:c>
      <x:c r="D4" s="33" t="str">
        <x:v>Actor / órgano</x:v>
      </x:c>
      <x:c r="E4" s="33" t="str">
        <x:v>Evidencia primaria/independiente</x:v>
      </x:c>
      <x:c r="F4" s="33" t="str">
        <x:v>Estado legal</x:v>
      </x:c>
      <x:c r="G4" s="33" t="str">
        <x:v>Atribución MeP/Fòrum</x:v>
      </x:c>
      <x:c r="H4" s="33" t="str">
        <x:v>Qué demuestra</x:v>
      </x:c>
      <x:c r="I4" s="33" t="str">
        <x:v>Qué NO demuestra</x:v>
      </x:c>
      <x:c r="J4" s="33" t="str">
        <x:v>Fuente</x:v>
      </x:c>
      <x:c r="K4" s="33" t="str">
        <x:v>Calidad evidencia</x:v>
      </x:c>
      <x:c r="L4" s="33" t="str">
        <x:v>Días desde pleno</x:v>
      </x:c>
      <x:c r="M4" s="33" t="str">
        <x:v>Estado</x:v>
      </x:c>
    </x:row>
    <x:row r="5" ht="28" customHeight="1">
      <x:c r="A5" s="38" t="n">
        <x:v>1</x:v>
      </x:c>
      <x:c r="B5" s="38" t="str">
        <x:v>2025-02-12</x:v>
      </x:c>
      <x:c r="C5" s="38" t="str">
        <x:v>Constitución/presentación del Fòrum de gobernanza</x:v>
      </x:c>
      <x:c r="D5" s="38" t="str">
        <x:v>Fòrum Illa de l’Aire</x:v>
      </x:c>
      <x:c r="E5" s="38" t="str">
        <x:v>Prensa local contemporánea</x:v>
      </x:c>
      <x:c r="F5" s="38" t="str">
        <x:v>Proceso participativo inicia</x:v>
      </x:c>
      <x:c r="G5" s="38" t="str">
        <x:v>ALTA EN DISEÑO/CONVOCATORIA</x:v>
      </x:c>
      <x:c r="H5" s="38" t="str">
        <x:v>La cuestión de tráfico/velocidad aparece entre las motivaciones tempranas del Fòrum.</x:v>
      </x:c>
      <x:c r="I5" s="38" t="str">
        <x:v>Que el Fòrum tuviera potestad normativa.</x:v>
      </x:c>
      <x:c r="J5" s="41" t="str">
        <x:v>https://www.menorca.info/menorca/local/2025/02/11/2323537/contaminacion-velocidad-barcos-amenazas-para-reserva-marina-illa-aire.html</x:v>
      </x:c>
      <x:c r="K5" s="38" t="str">
        <x:v>MEDIA–ALTA</x:v>
      </x:c>
      <x:c r="L5" s="38"/>
      <x:c r="M5" s="39" t="str">
        <x:v>DOCUMENTADO</x:v>
      </x:c>
    </x:row>
    <x:row r="6" ht="28" customHeight="1">
      <x:c r="A6" s="37" t="n">
        <x:v>2</x:v>
      </x:c>
      <x:c r="B6" s="37" t="str">
        <x:v>2025-04-30</x:v>
      </x:c>
      <x:c r="C6" s="37" t="str">
        <x:v>Pleno de Sant Lluís aprueba por unanimidad instar al Govern a regular velocidad; propone 10 nudos</x:v>
      </x:c>
      <x:c r="D6" s="37" t="str">
        <x:v>Ajuntament de Sant Lluís</x:v>
      </x:c>
      <x:c r="E6" s="37" t="str">
        <x:v>Acta oficial del Pleno; consta que el Fòrum propuso 10 nudos en toda la reserva</x:v>
      </x:c>
      <x:c r="F6" s="37" t="str">
        <x:v>Acuerdo municipal adoptado</x:v>
      </x:c>
      <x:c r="G6" s="37" t="str">
        <x:v>MEDIA–ALTA CONTRIBUCIÓN COLECTIVA</x:v>
      </x:c>
      <x:c r="H6" s="37" t="str">
        <x:v>Existe vínculo documental entre deliberación del Fòrum y la moción municipal.</x:v>
      </x:c>
      <x:c r="I6" s="37" t="str">
        <x:v>Que el Fòrum sea el único origen de la decisión.</x:v>
      </x:c>
      <x:c r="J6" s="42" t="str">
        <x:v>https://www.ajsantlluis.org/WebEditor/Pagines/file/Ajuntament/Actes%20de%20Plens/Acta%20Ple%20de%20dia%2030_04_2025%20signada.pdf</x:v>
      </x:c>
      <x:c r="K6" s="37" t="str">
        <x:v>MUY ALTA</x:v>
      </x:c>
      <x:c r="L6" s="37" t="n">
        <x:v>0</x:v>
      </x:c>
      <x:c r="M6" s="40" t="str">
        <x:v>HITO PRIMARIO</x:v>
      </x:c>
    </x:row>
    <x:row r="7" ht="28" customHeight="1">
      <x:c r="A7" s="38" t="n">
        <x:v>3</x:v>
      </x:c>
      <x:c r="B7" s="38" t="str">
        <x:v>2025-09-29</x:v>
      </x:c>
      <x:c r="C7" s="38" t="str">
        <x:v>Comisión de Seguimiento acepta por asentimiento la propuesta de regular velocidad</x:v>
      </x:c>
      <x:c r="D7" s="38" t="str">
        <x:v>Comisión de Seguimiento de Reservas Marinas de Menorca</x:v>
      </x:c>
      <x:c r="E7" s="38" t="str">
        <x:v>Cobertura independiente de reunión de seguimiento</x:v>
      </x:c>
      <x:c r="F7" s="38" t="str">
        <x:v>Aceptación institucional</x:v>
      </x:c>
      <x:c r="G7" s="38" t="str">
        <x:v>CONTRIBUCIÓN INDIRECTA / MULTIACTOR</x:v>
      </x:c>
      <x:c r="H7" s="38" t="str">
        <x:v>La propuesta supera el nivel municipal y es aceptada en el órgano de seguimiento.</x:v>
      </x:c>
      <x:c r="I7" s="38" t="str">
        <x:v>Que exista todavía norma en vigor.</x:v>
      </x:c>
      <x:c r="J7" s="41" t="str">
        <x:v>https://www.menorca.info/menorca/local/2025/09/30/2480553/govern-acepta-limitar-velocidad-embarcaciones-illa-aire.html</x:v>
      </x:c>
      <x:c r="K7" s="38" t="str">
        <x:v>ALTA</x:v>
      </x:c>
      <x:c r="L7" s="38" t="n">
        <x:v>152</x:v>
      </x:c>
      <x:c r="M7" s="39" t="str">
        <x:v>ACEPTADA</x:v>
      </x:c>
    </x:row>
    <x:row r="8" ht="28" customHeight="1">
      <x:c r="A8" s="37" t="n">
        <x:v>4</x:v>
      </x:c>
      <x:c r="B8" s="37" t="str">
        <x:v>2026-05-06</x:v>
      </x:c>
      <x:c r="C8" s="37" t="str">
        <x:v>Govern abre información pública del proyecto de orden</x:v>
      </x:c>
      <x:c r="D8" s="37" t="str">
        <x:v>Conselleria d’Agricultura, Pesca i Medi Natural</x:v>
      </x:c>
      <x:c r="E8" s="37" t="str">
        <x:v>Nota oficial CAIB: responde a propuestas del Ayuntamiento y Comisión; máximo 10 nudos y prohibición de motos de agua</x:v>
      </x:c>
      <x:c r="F8" s="37" t="str">
        <x:v>Proyecto normativo en tramitación</x:v>
      </x:c>
      <x:c r="G8" s="37" t="str">
        <x:v>CONTRIBUCIÓN COLECTIVA VALIDADA</x:v>
      </x:c>
      <x:c r="H8" s="37" t="str">
        <x:v>La administración reconoce formalmente la cadena institucional previa.</x:v>
      </x:c>
      <x:c r="I8" s="37" t="str">
        <x:v>Que la redacción final sea idéntica al proyecto.</x:v>
      </x:c>
      <x:c r="J8" s="42" t="str">
        <x:v>https://www.caib.es/pidip2front/ficha_convocatoria.xhtml?lang=es&amp;urlSemantica=el-govern-abre-a-informacion-publica-la-regulacion-de-la-velocidad-de-navegacion-en-la-reserva-marina-de-la-isla-del-aire</x:v>
      </x:c>
      <x:c r="K8" s="37" t="str">
        <x:v>MUY ALTA</x:v>
      </x:c>
      <x:c r="L8" s="37" t="n">
        <x:v>371</x:v>
      </x:c>
      <x:c r="M8" s="40" t="str">
        <x:v>TRAMITACIÓN OFICIAL</x:v>
      </x:c>
    </x:row>
    <x:row r="9" ht="28" customHeight="1">
      <x:c r="A9" s="38" t="n">
        <x:v>5</x:v>
      </x:c>
      <x:c r="B9" s="38" t="str">
        <x:v>2026-06-05</x:v>
      </x:c>
      <x:c r="C9" s="38" t="str">
        <x:v>Se dicta la Orden 11/2026</x:v>
      </x:c>
      <x:c r="D9" s="38" t="str">
        <x:v>Conseller d’Agricultura, Pesca i Medi Natural</x:v>
      </x:c>
      <x:c r="E9" s="38" t="str">
        <x:v>Orden autonómica</x:v>
      </x:c>
      <x:c r="F9" s="38" t="str">
        <x:v>Norma aprobada</x:v>
      </x:c>
      <x:c r="G9" s="38" t="str">
        <x:v>NO EXCLUSIVA / RESULTADO PÚBLICO</x:v>
      </x:c>
      <x:c r="H9" s="38" t="str">
        <x:v>El policy outcome pasa de aceptación a decisión normativa.</x:v>
      </x:c>
      <x:c r="I9" s="38" t="str">
        <x:v>Que el Fòrum sea jurídicamente autor de la Orden.</x:v>
      </x:c>
      <x:c r="J9" s="41" t="str">
        <x:v>https://noticias.juridicas.com/base_datos/CCAA/1002175-orden-agricultura-pesca-y-medio-natural-11-2026-5-jun-ca-illes-balears-velocidad.html</x:v>
      </x:c>
      <x:c r="K9" s="38" t="str">
        <x:v>MUY ALTA</x:v>
      </x:c>
      <x:c r="L9" s="38" t="n">
        <x:v>401</x:v>
      </x:c>
      <x:c r="M9" s="39" t="str">
        <x:v>APROBADA</x:v>
      </x:c>
    </x:row>
    <x:row r="10" ht="28" customHeight="1">
      <x:c r="A10" s="37" t="n">
        <x:v>6</x:v>
      </x:c>
      <x:c r="B10" s="37" t="str">
        <x:v>2026-06-11</x:v>
      </x:c>
      <x:c r="C10" s="37" t="str">
        <x:v>Publicación BOIB núm. 73</x:v>
      </x:c>
      <x:c r="D10" s="37" t="str">
        <x:v>BOIB / Govern de les Illes Balears</x:v>
      </x:c>
      <x:c r="E10" s="37" t="str">
        <x:v>GOIB indexa Orden 11/2026 en BOIB 73</x:v>
      </x:c>
      <x:c r="F10" s="37" t="str">
        <x:v>Publicada</x:v>
      </x:c>
      <x:c r="G10" s="37" t="str">
        <x:v>NO EXCLUSIVA / RESULTADO PÚBLICO</x:v>
      </x:c>
      <x:c r="H10" s="37" t="str">
        <x:v>Existe evidencia normativa pública y verificable.</x:v>
      </x:c>
      <x:c r="I10" s="37" t="str">
        <x:v>Implementación efectiva antes del día siguiente.</x:v>
      </x:c>
      <x:c r="J10" s="42" t="str">
        <x:v>https://www.caib.es/webgoib/es/busqueda?delta=40&amp;modified=past-month&amp;q=&amp;start=5</x:v>
      </x:c>
      <x:c r="K10" s="37" t="str">
        <x:v>MUY ALTA</x:v>
      </x:c>
      <x:c r="L10" s="37" t="n">
        <x:v>407</x:v>
      </x:c>
      <x:c r="M10" s="40" t="str">
        <x:v>PUBLICADA</x:v>
      </x:c>
    </x:row>
    <x:row r="11" ht="28" customHeight="1">
      <x:c r="A11" s="38" t="n">
        <x:v>7</x:v>
      </x:c>
      <x:c r="B11" s="38" t="str">
        <x:v>2026-06-12</x:v>
      </x:c>
      <x:c r="C11" s="38" t="str">
        <x:v>Entrada en vigor: navegación &lt;10 nudos; motos de agua prohibidas</x:v>
      </x:c>
      <x:c r="D11" s="38" t="str">
        <x:v>Govern de les Illes Balears</x:v>
      </x:c>
      <x:c r="E11" s="38" t="str">
        <x:v>Art. 2 y disposición final cuarta de Orden 11/2026</x:v>
      </x:c>
      <x:c r="F11" s="38" t="str">
        <x:v>EN VIGOR</x:v>
      </x:c>
      <x:c r="G11" s="38" t="str">
        <x:v>CONTRIBUCIÓN COLECTIVA MEDIA–ALTA / DECISIÓN PÚBLICA</x:v>
      </x:c>
      <x:c r="H11" s="38" t="str">
        <x:v>El outcome de policy queda materializado como regulación vigente.</x:v>
      </x:c>
      <x:c r="I11" s="38" t="str">
        <x:v>Que la norma haya cambiado ya el comportamiento o biodiversidad.</x:v>
      </x:c>
      <x:c r="J11" s="41" t="str">
        <x:v>https://noticias.juridicas.com/base_datos/CCAA/1002175-orden-agricultura-pesca-y-medio-natural-11-2026-5-jun-ca-illes-balears-velocidad.html</x:v>
      </x:c>
      <x:c r="K11" s="38" t="str">
        <x:v>MUY ALTA</x:v>
      </x:c>
      <x:c r="L11" s="38" t="n">
        <x:v>408</x:v>
      </x:c>
      <x:c r="M11" s="39" t="str">
        <x:v>EN VIGOR</x:v>
      </x:c>
    </x:row>
    <x:row r="12" ht="28" customHeight="1">
      <x:c r="A12" s="37" t="str">
        <x:v>Chequeo</x:v>
      </x:c>
      <x:c r="B12" s="37" t="str">
        <x:v>Inicio</x:v>
      </x:c>
      <x:c r="C12" s="37" t="str">
        <x:v>Final</x:v>
      </x:c>
      <x:c r="D12" s="37" t="str">
        <x:v>Días</x:v>
      </x:c>
      <x:c r="E12" s="37" t="str">
        <x:v>Resultado legal</x:v>
      </x:c>
      <x:c r="F12" s="37" t="str">
        <x:v>Velocidad</x:v>
      </x:c>
      <x:c r="G12" s="37" t="str">
        <x:v>Motos de agua</x:v>
      </x:c>
      <x:c r="H12" s="37" t="str">
        <x:v>Tipo outcome</x:v>
      </x:c>
      <x:c r="I12" s="37" t="str">
        <x:v>Atribución</x:v>
      </x:c>
      <x:c r="J12" s="42" t="str">
        <x:v>Implementación</x:v>
      </x:c>
      <x:c r="K12" s="37" t="str">
        <x:v>Impacto ecológico</x:v>
      </x:c>
      <x:c r="L12" s="37" t="str">
        <x:v>Fuente</x:v>
      </x:c>
      <x:c r="M12" s="40" t="str">
        <x:v>Estado</x:v>
      </x:c>
    </x:row>
    <x:row r="13" ht="28" customHeight="1">
      <x:c r="A13" s="38" t="str">
        <x:v>Pleno municipal → norma en vigor</x:v>
      </x:c>
      <x:c r="B13" s="38" t="str">
        <x:v>2025-04-30</x:v>
      </x:c>
      <x:c r="C13" s="38" t="str">
        <x:v>2026-06-12</x:v>
      </x:c>
      <x:c r="D13" s="38" t="n">
        <x:v>408</x:v>
      </x:c>
      <x:c r="E13" s="38" t="str">
        <x:v>Orden 11/2026 en vigor</x:v>
      </x:c>
      <x:c r="F13" s="38" t="str">
        <x:v>&lt;10 nudos</x:v>
      </x:c>
      <x:c r="G13" s="38" t="str">
        <x:v>Prohibidas</x:v>
      </x:c>
      <x:c r="H13" s="38" t="str">
        <x:v>POLICY OUTCOME REGULATORIO</x:v>
      </x:c>
      <x:c r="I13" s="38" t="str">
        <x:v>MEDIA–ALTA CONTRIBUCIÓN COLECTIVA</x:v>
      </x:c>
      <x:c r="J13" s="41" t="str">
        <x:v>Señales tempranas de incumplimiento reportadas; comportamiento real sin cuantificar</x:v>
      </x:c>
      <x:c r="K13" s="38" t="str">
        <x:v>No adjudicado; primero compliance</x:v>
      </x:c>
      <x:c r="L13" s="38" t="str">
        <x:v>https://noticias.juridicas.com/base_datos/CCAA/1002175-orden-agricultura-pesca-y-medio-natural-11-2026-5-jun-ca-illes-balears-velocidad.html</x:v>
      </x:c>
      <x:c r="M13" s="39" t="str">
        <x:v>POLICY CERRADO · IMPLEMENTATION ABIERTO</x:v>
      </x:c>
    </x:row>
    <x:row r="14" ht="28" customHeight="1">
      <x:c r="A14" s="37" t="str">
        <x:v>Primer post-policy signal</x:v>
      </x:c>
      <x:c r="B14" s="37" t="str">
        <x:v>2026-08-10</x:v>
      </x:c>
      <x:c r="C14" s="37" t="str">
        <x:v>GOB denuncia infracciones reiteradas</x:v>
      </x:c>
      <x:c r="D14" s="37" t="str">
        <x:v>~59 días post vigencia</x:v>
      </x:c>
      <x:c r="E14" s="37" t="str">
        <x:v>NO cambia estado legal</x:v>
      </x:c>
      <x:c r="F14" s="37" t="str">
        <x:v>posible exceso &gt;10 nudos</x:v>
      </x:c>
      <x:c r="G14" s="37" t="str">
        <x:v>motos de agua observadas según denuncia</x:v>
      </x:c>
      <x:c r="H14" s="37" t="str">
        <x:v>SEÑAL DE IMPLEMENTATION</x:v>
      </x:c>
      <x:c r="I14" s="37" t="str">
        <x:v>NO ATRIBUIR ÉXITO/FRACASO</x:v>
      </x:c>
      <x:c r="J14" s="42" t="str">
        <x:v>Requiere tasa normalizada</x:v>
      </x:c>
      <x:c r="K14" s="37" t="str">
        <x:v>No outcome ecológico</x:v>
      </x:c>
      <x:c r="L14" s="37" t="str">
        <x:v>https://www.menorca.info/menorca/local/2026/08/10/2686691/gob-denuncia-govern-reiteradas-infracciones-area-marina-illa-aire.html</x:v>
      </x:c>
      <x:c r="M14" s="40" t="str">
        <x:v>ADVERSE SIGNAL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42" hidden="0" customWidth="1"/>
    <x:col min="4" max="4" width="16" hidden="0" customWidth="1"/>
    <x:col min="5" max="5" width="22" hidden="0" customWidth="1"/>
    <x:col min="6" max="6" width="24" hidden="0" customWidth="1"/>
    <x:col min="7" max="7" width="42" hidden="0" customWidth="1"/>
    <x:col min="8" max="8" width="58" hidden="0" customWidth="1"/>
    <x:col min="9" max="9" width="56" hidden="0" customWidth="1"/>
    <x:col min="10" max="10" width="30" hidden="0" customWidth="1"/>
    <x:col min="11" max="11" width="54" hidden="0" customWidth="1"/>
    <x:col min="12" max="12" width="24" hidden="0" customWidth="1"/>
  </x:cols>
  <x:sheetData>
    <x:row r="1" ht="32" customHeight="1">
      <x:c r="A1" s="4" t="str">
        <x:v>Plastic Free Menorca · cronología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Inputs, outputs, resultados intermedios y estimaciones conservan su definición original.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30" customHeight="1">
      <x:c r="A4" s="33" t="str">
        <x:v>Periodo</x:v>
      </x:c>
      <x:c r="B4" s="33" t="str">
        <x:v>Familia</x:v>
      </x:c>
      <x:c r="C4" s="33" t="str">
        <x:v>Indicador</x:v>
      </x:c>
      <x:c r="D4" s="33" t="str">
        <x:v>Valor</x:v>
      </x:c>
      <x:c r="E4" s="33" t="str">
        <x:v>Unidad</x:v>
      </x:c>
      <x:c r="F4" s="33" t="str">
        <x:v>Nivel</x:v>
      </x:c>
      <x:c r="G4" s="33" t="str">
        <x:v>Comparabilidad</x:v>
      </x:c>
      <x:c r="H4" s="33" t="str">
        <x:v>Fuente</x:v>
      </x:c>
      <x:c r="I4" s="33" t="str">
        <x:v>Lectura</x:v>
      </x:c>
      <x:c r="J4" s="33" t="str">
        <x:v>Atribución MeP</x:v>
      </x:c>
      <x:c r="K4" s="33" t="str">
        <x:v>QA / cautela</x:v>
      </x:c>
      <x:c r="L4" s="33" t="str">
        <x:v>Estado</x:v>
      </x:c>
    </x:row>
    <x:row r="5" ht="20" customHeight="1">
      <x:c r="A5" s="38" t="str">
        <x:v>2020 · arranque</x:v>
      </x:c>
      <x:c r="B5" s="38" t="str">
        <x:v>Financiación</x:v>
      </x:c>
      <x:c r="C5" s="38" t="str">
        <x:v>Presupuesto del primer año de la Alianza</x:v>
      </x:c>
      <x:c r="D5" s="38" t="n">
        <x:v>24500</x:v>
      </x:c>
      <x:c r="E5" s="38" t="str">
        <x:v>€</x:v>
      </x:c>
      <x:c r="F5" s="38" t="str">
        <x:v>INPUT</x:v>
      </x:c>
      <x:c r="G5" s="38" t="str">
        <x:v>ALTA dentro del periodo inicial</x:v>
      </x:c>
      <x:c r="H5" s="41" t="str">
        <x:v>https://menorcapreservation.org/grants/plastic-free-menorca/</x:v>
      </x:c>
      <x:c r="I5" s="38" t="str">
        <x:v>La Alianza formaliza una plataforma común con cuatro objetivos iniciales.</x:v>
      </x:c>
      <x:c r="J5" s="38" t="str">
        <x:v>DIRECTA / CATALIZADORA</x:v>
      </x:c>
      <x:c r="K5" s="38" t="str">
        <x:v>El grant de MeP fue 10.000 € dentro de un presupuesto total de 24.500 €.</x:v>
      </x:c>
      <x:c r="L5" s="39" t="str">
        <x:v>VERIFICADO</x:v>
      </x:c>
    </x:row>
    <x:row r="6" ht="20" customHeight="1">
      <x:c r="A6" s="37" t="str">
        <x:v>2020–2021</x:v>
      </x:c>
      <x:c r="B6" s="37" t="str">
        <x:v>Gobernanza</x:v>
      </x:c>
      <x:c r="C6" s="37" t="str">
        <x:v>Creación de la Alianza Plastic Free Menorca</x:v>
      </x:c>
      <x:c r="D6" s="37" t="n">
        <x:v>1</x:v>
      </x:c>
      <x:c r="E6" s="37" t="str">
        <x:v>alianza</x:v>
      </x:c>
      <x:c r="F6" s="37" t="str">
        <x:v>OUTPUT INSTITUCIONAL</x:v>
      </x:c>
      <x:c r="G6" s="37" t="str">
        <x:v>HITO</x:v>
      </x:c>
      <x:c r="H6" s="42" t="str">
        <x:v>https://menorcapreservation.org/wp-content/uploads/2022/07/Menorca-Preservation-Memoria-2020-2021.pdf</x:v>
      </x:c>
      <x:c r="I6" s="37" t="str">
        <x:v>Se crea la plataforma institucional que estructura el pilar de plásticos.</x:v>
      </x:c>
      <x:c r="J6" s="37" t="str">
        <x:v>DIRECTA / CATALIZADORA</x:v>
      </x:c>
      <x:c r="K6" s="37" t="str">
        <x:v>No equivale a outcome ambiental.</x:v>
      </x:c>
      <x:c r="L6" s="40" t="str">
        <x:v>VERIFICADO</x:v>
      </x:c>
    </x:row>
    <x:row r="7" ht="20" customHeight="1">
      <x:c r="A7" s="38" t="str">
        <x:v>2020–2021</x:v>
      </x:c>
      <x:c r="B7" s="38" t="str">
        <x:v>Empresa</x:v>
      </x:c>
      <x:c r="C7" s="38" t="str">
        <x:v>Empresas certificadas Plastic Free Balearics</x:v>
      </x:c>
      <x:c r="D7" s="38" t="n">
        <x:v>20</x:v>
      </x:c>
      <x:c r="E7" s="38" t="str">
        <x:v>empresas</x:v>
      </x:c>
      <x:c r="F7" s="38" t="str">
        <x:v>OUTPUT</x:v>
      </x:c>
      <x:c r="G7" s="38" t="str">
        <x:v>MEDIA</x:v>
      </x:c>
      <x:c r="H7" s="41" t="str">
        <x:v>https://menorcapreservation.org/wp-content/uploads/2022/07/Menorca-Preservation-Memoria-2020-2021.pdf</x:v>
      </x:c>
      <x:c r="I7" s="38" t="str">
        <x:v>Primer indicador de adopción empresarial.</x:v>
      </x:c>
      <x:c r="J7" s="38" t="str">
        <x:v>CONTRIBUCIÓN DIRECTA DE LA ALIANZA</x:v>
      </x:c>
      <x:c r="K7" s="38" t="str">
        <x:v>Certificación no es igual a 'empresas asesoradas' en años posteriores.</x:v>
      </x:c>
      <x:c r="L7" s="39" t="str">
        <x:v>VERIFICADO</x:v>
      </x:c>
    </x:row>
    <x:row r="8" ht="20" customHeight="1">
      <x:c r="A8" s="37" t="str">
        <x:v>2020–2021</x:v>
      </x:c>
      <x:c r="B8" s="37" t="str">
        <x:v>Reducción</x:v>
      </x:c>
      <x:c r="C8" s="37" t="str">
        <x:v>Plástico dejado de usar mediante Go Zero Waste</x:v>
      </x:c>
      <x:c r="D8" s="37" t="n">
        <x:v>205</x:v>
      </x:c>
      <x:c r="E8" s="37" t="str">
        <x:v>kg</x:v>
      </x:c>
      <x:c r="F8" s="37" t="str">
        <x:v>OUTPUT / REDUCCIÓN</x:v>
      </x:c>
      <x:c r="G8" s="37" t="str">
        <x:v>BAJA–MEDIA</x:v>
      </x:c>
      <x:c r="H8" s="42" t="str">
        <x:v>https://menorcapreservation.org/wp-content/uploads/2022/07/Menorca-Preservation-Memoria-2020-2021.pdf</x:v>
      </x:c>
      <x:c r="I8" s="37" t="str">
        <x:v>Primer output físico cuantificado.</x:v>
      </x:c>
      <x:c r="J8" s="37" t="str">
        <x:v>CONTRIBUCIÓN / PROYECTO APOYADO</x:v>
      </x:c>
      <x:c r="K8" s="37" t="str">
        <x:v>No es un indicador global de la Alianza.</x:v>
      </x:c>
      <x:c r="L8" s="40" t="str">
        <x:v>VERIFICADO</x:v>
      </x:c>
    </x:row>
    <x:row r="9" ht="20" customHeight="1">
      <x:c r="A9" s="38" t="str">
        <x:v>2020–2021</x:v>
      </x:c>
      <x:c r="B9" s="38" t="str">
        <x:v>Litoral/mar</x:v>
      </x:c>
      <x:c r="C9" s="38" t="str">
        <x:v>Piezas de microplásticos retiradas del mar</x:v>
      </x:c>
      <x:c r="D9" s="38" t="n">
        <x:v>14500</x:v>
      </x:c>
      <x:c r="E9" s="38" t="str">
        <x:v>piezas</x:v>
      </x:c>
      <x:c r="F9" s="38" t="str">
        <x:v>OUTPUT</x:v>
      </x:c>
      <x:c r="G9" s="38" t="str">
        <x:v>BAJA</x:v>
      </x:c>
      <x:c r="H9" s="41" t="str">
        <x:v>https://menorcapreservation.org/wp-content/uploads/2022/07/Menorca-Preservation-Memoria-2020-2021.pdf</x:v>
      </x:c>
      <x:c r="I9" s="38" t="str">
        <x:v>Acción física y de sensibilización.</x:v>
      </x:c>
      <x:c r="J9" s="38" t="str">
        <x:v>CONTRIBUCIÓN / ECOSISTEMA DE PROYECTOS</x:v>
      </x:c>
      <x:c r="K9" s="38" t="str">
        <x:v>No comparable con kg de residuos de 2024–2025.</x:v>
      </x:c>
      <x:c r="L9" s="39" t="str">
        <x:v>VERIFICADO</x:v>
      </x:c>
    </x:row>
    <x:row r="10" ht="20" customHeight="1">
      <x:c r="A10" s="37" t="str">
        <x:v>2022–2023</x:v>
      </x:c>
      <x:c r="B10" s="37" t="str">
        <x:v>Financiación</x:v>
      </x:c>
      <x:c r="C10" s="37" t="str">
        <x:v>Coste total Alianza Plastic Free Menorca</x:v>
      </x:c>
      <x:c r="D10" s="37" t="n">
        <x:v>231391.62</x:v>
      </x:c>
      <x:c r="E10" s="37" t="str">
        <x:v>€</x:v>
      </x:c>
      <x:c r="F10" s="37" t="str">
        <x:v>INPUT</x:v>
      </x:c>
      <x:c r="G10" s="37" t="str">
        <x:v>ALTA</x:v>
      </x:c>
      <x:c r="H10" s="42" t="str">
        <x:v>https://menorcapreservation.org/wp-content/uploads/2024/06/Booklet_2022-2023-MEMORIA-REPORT_compressed.pdf</x:v>
      </x:c>
      <x:c r="I10" s="37" t="str">
        <x:v>Escala presupuestaria del proyecto bienal.</x:v>
      </x:c>
      <x:c r="J10" s="37" t="str">
        <x:v>DIRECTA / PROYECTO OPERACIONAL</x:v>
      </x:c>
      <x:c r="K10" s="37" t="str">
        <x:v>Periodo de dos años; no comparar como gasto anual.</x:v>
      </x:c>
      <x:c r="L10" s="40" t="str">
        <x:v>VERIFICADO</x:v>
      </x:c>
    </x:row>
    <x:row r="11" ht="20" customHeight="1">
      <x:c r="A11" s="38" t="str">
        <x:v>2022–2023</x:v>
      </x:c>
      <x:c r="B11" s="38" t="str">
        <x:v>Alcance</x:v>
      </x:c>
      <x:c r="C11" s="38" t="str">
        <x:v>Personas alcanzadas por iniciativas Plastic Free Menorca</x:v>
      </x:c>
      <x:c r="D11" s="38" t="n">
        <x:v>48649</x:v>
      </x:c>
      <x:c r="E11" s="38" t="str">
        <x:v>personas</x:v>
      </x:c>
      <x:c r="F11" s="38" t="str">
        <x:v>OUTPUT</x:v>
      </x:c>
      <x:c r="G11" s="38" t="str">
        <x:v>MEDIA</x:v>
      </x:c>
      <x:c r="H11" s="41" t="str">
        <x:v>https://menorcapreservation.org/wp-content/uploads/2024/06/Booklet_2022-2023-MEMORIA-REPORT_compressed.pdf</x:v>
      </x:c>
      <x:c r="I11" s="38" t="str">
        <x:v>Alcance acumulado de las iniciativas.</x:v>
      </x:c>
      <x:c r="J11" s="38" t="str">
        <x:v>DIRECTA / ALIANZA</x:v>
      </x:c>
      <x:c r="K11" s="38" t="str">
        <x:v>Definición 'reached' más amplia que participantes presenciales 2024–2025.</x:v>
      </x:c>
      <x:c r="L11" s="39" t="str">
        <x:v>VERIFICADO</x:v>
      </x:c>
    </x:row>
    <x:row r="12" ht="20" customHeight="1">
      <x:c r="A12" s="37" t="str">
        <x:v>2022–2023</x:v>
      </x:c>
      <x:c r="B12" s="37" t="str">
        <x:v>Empresa</x:v>
      </x:c>
      <x:c r="C12" s="37" t="str">
        <x:v>Empresas asesoradas para reducir residuos plásticos</x:v>
      </x:c>
      <x:c r="D12" s="37" t="n">
        <x:v>35</x:v>
      </x:c>
      <x:c r="E12" s="37" t="str">
        <x:v>empresas</x:v>
      </x:c>
      <x:c r="F12" s="37" t="str">
        <x:v>OUTPUT</x:v>
      </x:c>
      <x:c r="G12" s="37" t="str">
        <x:v>MEDIA–ALTA</x:v>
      </x:c>
      <x:c r="H12" s="42" t="str">
        <x:v>https://menorcapreservation.org/wp-content/uploads/2024/06/Booklet_2022-2023-MEMORIA-REPORT_compressed.pdf</x:v>
      </x:c>
      <x:c r="I12" s="37" t="str">
        <x:v>Asistencia técnica directa al tejido empresarial.</x:v>
      </x:c>
      <x:c r="J12" s="37" t="str">
        <x:v>DIRECTA / ALIANZA</x:v>
      </x:c>
      <x:c r="K12" s="37" t="str">
        <x:v>No mezclar con empresas certificadas sin detalle.</x:v>
      </x:c>
      <x:c r="L12" s="40" t="str">
        <x:v>VERIFICADO</x:v>
      </x:c>
    </x:row>
    <x:row r="13" ht="20" customHeight="1">
      <x:c r="A13" s="38" t="str">
        <x:v>2022–2023</x:v>
      </x:c>
      <x:c r="B13" s="38" t="str">
        <x:v>Prevención</x:v>
      </x:c>
      <x:c r="C13" s="38" t="str">
        <x:v>Botellas de plástico de 0,5 l reducidas · estimado</x:v>
      </x:c>
      <x:c r="D13" s="38" t="n">
        <x:v>55824</x:v>
      </x:c>
      <x:c r="E13" s="38" t="str">
        <x:v>botellas</x:v>
      </x:c>
      <x:c r="F13" s="38" t="str">
        <x:v>OUTPUT / ESTIMACIÓN</x:v>
      </x:c>
      <x:c r="G13" s="38" t="str">
        <x:v>MEDIA</x:v>
      </x:c>
      <x:c r="H13" s="41" t="str">
        <x:v>https://menorcapreservation.org/wp-content/uploads/2024/06/Booklet_2022-2023-MEMORIA-REPORT_compressed.pdf</x:v>
      </x:c>
      <x:c r="I13" s="38" t="str">
        <x:v>Indicador de prevención de consumo.</x:v>
      </x:c>
      <x:c r="J13" s="38" t="str">
        <x:v>DIRECTA / ALIANZA</x:v>
      </x:c>
      <x:c r="K13" s="38" t="str">
        <x:v>La memoria lo etiqueta como número estimado.</x:v>
      </x:c>
      <x:c r="L13" s="39" t="str">
        <x:v>VERIFICADO</x:v>
      </x:c>
    </x:row>
    <x:row r="14" ht="20" customHeight="1">
      <x:c r="A14" s="37" t="str">
        <x:v>2022–2023</x:v>
      </x:c>
      <x:c r="B14" s="37" t="str">
        <x:v>Prevención</x:v>
      </x:c>
      <x:c r="C14" s="37" t="str">
        <x:v>Productos de un solo uso retirados del sector HoReCa</x:v>
      </x:c>
      <x:c r="D14" s="37" t="n">
        <x:v>153172</x:v>
      </x:c>
      <x:c r="E14" s="37" t="str">
        <x:v>unidades</x:v>
      </x:c>
      <x:c r="F14" s="37" t="str">
        <x:v>OUTPUT</x:v>
      </x:c>
      <x:c r="G14" s="37" t="str">
        <x:v>MEDIA</x:v>
      </x:c>
      <x:c r="H14" s="42" t="str">
        <x:v>https://menorcapreservation.org/wp-content/uploads/2024/06/Booklet_2022-2023-MEMORIA-REPORT_compressed.pdf</x:v>
      </x:c>
      <x:c r="I14" s="37" t="str">
        <x:v>Reducción operacional en establecimientos.</x:v>
      </x:c>
      <x:c r="J14" s="37" t="str">
        <x:v>DIRECTA / ALIANZA</x:v>
      </x:c>
      <x:c r="K14" s="37" t="str">
        <x:v>No convertir a kg sin factor físico documentado.</x:v>
      </x:c>
      <x:c r="L14" s="40" t="str">
        <x:v>VERIFICADO</x:v>
      </x:c>
    </x:row>
    <x:row r="15" ht="20" customHeight="1">
      <x:c r="A15" s="38" t="str">
        <x:v>2022–2023</x:v>
      </x:c>
      <x:c r="B15" s="38" t="str">
        <x:v>Circularidad</x:v>
      </x:c>
      <x:c r="C15" s="38" t="str">
        <x:v>Redes de pesca upcycled mediante PescArt</x:v>
      </x:c>
      <x:c r="D15" s="38" t="n">
        <x:v>731</x:v>
      </x:c>
      <x:c r="E15" s="38" t="str">
        <x:v>kg</x:v>
      </x:c>
      <x:c r="F15" s="38" t="str">
        <x:v>OUTPUT CIRCULARIDAD</x:v>
      </x:c>
      <x:c r="G15" s="38" t="str">
        <x:v>MEDIA</x:v>
      </x:c>
      <x:c r="H15" s="41" t="str">
        <x:v>https://menorcapreservation.org/our-2022-2023-report-is-finally-here/</x:v>
      </x:c>
      <x:c r="I15" s="38" t="str">
        <x:v>Material pesquero desviado del residuo.</x:v>
      </x:c>
      <x:c r="J15" s="38" t="str">
        <x:v>DIRECTA / PROYECTO PROPIO</x:v>
      </x:c>
      <x:c r="K15" s="38" t="str">
        <x:v>Upcycled no equivale necesariamente a todo el material recogido.</x:v>
      </x:c>
      <x:c r="L15" s="39" t="str">
        <x:v>VERIFICADO</x:v>
      </x:c>
    </x:row>
    <x:row r="16" ht="20" customHeight="1">
      <x:c r="A16" s="37" t="str">
        <x:v>2023 · vintage anual</x:v>
      </x:c>
      <x:c r="B16" s="37" t="str">
        <x:v>Alcance</x:v>
      </x:c>
      <x:c r="C16" s="37" t="str">
        <x:v>Personas alcanzadas</x:v>
      </x:c>
      <x:c r="D16" s="37" t="n">
        <x:v>27000</x:v>
      </x:c>
      <x:c r="E16" s="37" t="str">
        <x:v>&gt; personas</x:v>
      </x:c>
      <x:c r="F16" s="37" t="str">
        <x:v>OUTPUT</x:v>
      </x:c>
      <x:c r="G16" s="37" t="str">
        <x:v>NO SUMAR AL BIENIO</x:v>
      </x:c>
      <x:c r="H16" s="42" t="str">
        <x:v>https://menorcapreservation.org/wp-content/uploads/2024/01/2023-Impact-Report.pdf</x:v>
      </x:c>
      <x:c r="I16" s="37" t="str">
        <x:v>Subconjunto anual dentro del periodo 2022–2023.</x:v>
      </x:c>
      <x:c r="J16" s="37" t="str">
        <x:v>DIRECTA / ALIANZA</x:v>
      </x:c>
      <x:c r="K16" s="37" t="str">
        <x:v>Solapa temporalmente con la memoria bienal.</x:v>
      </x:c>
      <x:c r="L16" s="40" t="str">
        <x:v>VINTAGE SOLAPADO</x:v>
      </x:c>
    </x:row>
    <x:row r="17" ht="20" customHeight="1">
      <x:c r="A17" s="38" t="str">
        <x:v>2023 · vintage anual</x:v>
      </x:c>
      <x:c r="B17" s="38" t="str">
        <x:v>Empresa</x:v>
      </x:c>
      <x:c r="C17" s="38" t="str">
        <x:v>Nuevas empresas certificadas plastic free</x:v>
      </x:c>
      <x:c r="D17" s="38" t="n">
        <x:v>20</x:v>
      </x:c>
      <x:c r="E17" s="38" t="str">
        <x:v>empresas</x:v>
      </x:c>
      <x:c r="F17" s="38" t="str">
        <x:v>OUTPUT</x:v>
      </x:c>
      <x:c r="G17" s="38" t="str">
        <x:v>NO DIRECTA con 'asesoradas'</x:v>
      </x:c>
      <x:c r="H17" s="41" t="str">
        <x:v>https://menorcapreservation.org/wp-content/uploads/2024/01/2023-Impact-Report.pdf</x:v>
      </x:c>
      <x:c r="I17" s="38" t="str">
        <x:v>Expansión anual del compromiso empresarial.</x:v>
      </x:c>
      <x:c r="J17" s="38" t="str">
        <x:v>DIRECTA / ALIANZA</x:v>
      </x:c>
      <x:c r="K17" s="38" t="str">
        <x:v>Certificadas ≠ asesoradas.</x:v>
      </x:c>
      <x:c r="L17" s="39" t="str">
        <x:v>VINTAGE SOLAPADO</x:v>
      </x:c>
    </x:row>
    <x:row r="18" ht="20" customHeight="1">
      <x:c r="A18" s="37" t="str">
        <x:v>2023 · vintage anual</x:v>
      </x:c>
      <x:c r="B18" s="37" t="str">
        <x:v>Infraestructura</x:v>
      </x:c>
      <x:c r="C18" s="37" t="str">
        <x:v>Puntos reutilizables + fuentes de agua + trommels</x:v>
      </x:c>
      <x:c r="D18" s="37" t="n">
        <x:v>25</x:v>
      </x:c>
      <x:c r="E18" s="37" t="str">
        <x:v>activos</x:v>
      </x:c>
      <x:c r="F18" s="37" t="str">
        <x:v>OUTPUT INFRAESTRUCTURA</x:v>
      </x:c>
      <x:c r="G18" s="37" t="str">
        <x:v>MEDIA</x:v>
      </x:c>
      <x:c r="H18" s="42" t="str">
        <x:v>https://menorcapreservation.org/wp-content/uploads/2024/01/2023-Impact-Report.pdf</x:v>
      </x:c>
      <x:c r="I18" s="37" t="str">
        <x:v>12 puntos reutilización + 11 fuentes + 2 trommels.</x:v>
      </x:c>
      <x:c r="J18" s="37" t="str">
        <x:v>DIRECTA / ALIANZA</x:v>
      </x:c>
      <x:c r="K18" s="37" t="str">
        <x:v>Suma de tipos de activo heterogéneos; solo indicador de escala.</x:v>
      </x:c>
      <x:c r="L18" s="40" t="str">
        <x:v>VINTAGE SOLAPADO</x:v>
      </x:c>
    </x:row>
    <x:row r="19" ht="20" customHeight="1">
      <x:c r="A19" s="38" t="str">
        <x:v>2024</x:v>
      </x:c>
      <x:c r="B19" s="38" t="str">
        <x:v>Financiación</x:v>
      </x:c>
      <x:c r="C19" s="38" t="str">
        <x:v>Coste total Plastic Free Menorca &amp; PescArt</x:v>
      </x:c>
      <x:c r="D19" s="38" t="n">
        <x:v>87967.87</x:v>
      </x:c>
      <x:c r="E19" s="38" t="str">
        <x:v>€</x:v>
      </x:c>
      <x:c r="F19" s="38" t="str">
        <x:v>INPUT</x:v>
      </x:c>
      <x:c r="G19" s="38" t="str">
        <x:v>ALTA</x:v>
      </x:c>
      <x:c r="H19" s="41" t="str">
        <x:v>https://menorcapreservation.org/grants/plastic-free-menorca-2024/</x:v>
      </x:c>
      <x:c r="I19" s="38" t="str">
        <x:v>Proyecto anual cerrado.</x:v>
      </x:c>
      <x:c r="J19" s="38" t="str">
        <x:v>DIRECTA / PROYECTO OPERACIONAL</x:v>
      </x:c>
      <x:c r="K19" s="38" t="str">
        <x:v>Incluye líneas múltiples, no solo asesoramiento empresarial.</x:v>
      </x:c>
      <x:c r="L19" s="39" t="str">
        <x:v>VERIFICADO</x:v>
      </x:c>
    </x:row>
    <x:row r="20" ht="20" customHeight="1">
      <x:c r="A20" s="37" t="str">
        <x:v>2024</x:v>
      </x:c>
      <x:c r="B20" s="37" t="str">
        <x:v>Empresa</x:v>
      </x:c>
      <x:c r="C20" s="37" t="str">
        <x:v>Empresas asesoradas</x:v>
      </x:c>
      <x:c r="D20" s="37" t="n">
        <x:v>37</x:v>
      </x:c>
      <x:c r="E20" s="37" t="str">
        <x:v>empresas</x:v>
      </x:c>
      <x:c r="F20" s="37" t="str">
        <x:v>OUTPUT</x:v>
      </x:c>
      <x:c r="G20" s="37" t="str">
        <x:v>ALTA vs misma definición 2022–23</x:v>
      </x:c>
      <x:c r="H20" s="42" t="str">
        <x:v>https://menorcapreservation.org/our-2024-annual-report-is-here/</x:v>
      </x:c>
      <x:c r="I20" s="37" t="str">
        <x:v>Acompañamiento empresarial intensivo.</x:v>
      </x:c>
      <x:c r="J20" s="37" t="str">
        <x:v>DIRECTA / ALIANZA</x:v>
      </x:c>
      <x:c r="K20" s="37" t="str">
        <x:v>No implica certificación ni reducción física uniforme.</x:v>
      </x:c>
      <x:c r="L20" s="40" t="str">
        <x:v>VERIFICADO</x:v>
      </x:c>
    </x:row>
    <x:row r="21" ht="20" customHeight="1">
      <x:c r="A21" s="38" t="str">
        <x:v>2024</x:v>
      </x:c>
      <x:c r="B21" s="38" t="str">
        <x:v>Participación</x:v>
      </x:c>
      <x:c r="C21" s="38" t="str">
        <x:v>Participantes en recogidas de plástico</x:v>
      </x:c>
      <x:c r="D21" s="38" t="n">
        <x:v>782</x:v>
      </x:c>
      <x:c r="E21" s="38" t="str">
        <x:v>personas</x:v>
      </x:c>
      <x:c r="F21" s="38" t="str">
        <x:v>OUTPUT</x:v>
      </x:c>
      <x:c r="G21" s="38" t="str">
        <x:v>ALTA vs 2025</x:v>
      </x:c>
      <x:c r="H21" s="41" t="str">
        <x:v>https://menorcapreservation.org/wp-content/uploads/2025/06/2024-Memoria-Report-Booklet.pdf</x:v>
      </x:c>
      <x:c r="I21" s="38" t="str">
        <x:v>Movilización presencial.</x:v>
      </x:c>
      <x:c r="J21" s="38" t="str">
        <x:v>DIRECTA / ALIANZA</x:v>
      </x:c>
      <x:c r="K21" s="38" t="str">
        <x:v>Más comparable con 2025 que con 'people reached' 2022–23.</x:v>
      </x:c>
      <x:c r="L21" s="39" t="str">
        <x:v>VERIFICADO</x:v>
      </x:c>
    </x:row>
    <x:row r="22" ht="20" customHeight="1">
      <x:c r="A22" s="37" t="str">
        <x:v>2024</x:v>
      </x:c>
      <x:c r="B22" s="37" t="str">
        <x:v>Prevención</x:v>
      </x:c>
      <x:c r="C22" s="37" t="str">
        <x:v>Plásticos de un solo uso retirados del sector HoReCa</x:v>
      </x:c>
      <x:c r="D22" s="37" t="n">
        <x:v>4316</x:v>
      </x:c>
      <x:c r="E22" s="37" t="str">
        <x:v>unidades</x:v>
      </x:c>
      <x:c r="F22" s="37" t="str">
        <x:v>OUTPUT</x:v>
      </x:c>
      <x:c r="G22" s="37" t="str">
        <x:v>MEDIA</x:v>
      </x:c>
      <x:c r="H22" s="42" t="str">
        <x:v>https://menorcapreservation.org/wp-content/uploads/2025/06/2024-Memoria-Report-Booklet.pdf</x:v>
      </x:c>
      <x:c r="I22" s="37" t="str">
        <x:v>Output empresarial cuantificado.</x:v>
      </x:c>
      <x:c r="J22" s="37" t="str">
        <x:v>DIRECTA / ALIANZA</x:v>
      </x:c>
      <x:c r="K22" s="37" t="str">
        <x:v>No idéntico a 'single-use products' de 2022–23 sin definición exacta.</x:v>
      </x:c>
      <x:c r="L22" s="40" t="str">
        <x:v>VERIFICADO</x:v>
      </x:c>
    </x:row>
    <x:row r="23" ht="20" customHeight="1">
      <x:c r="A23" s="38" t="str">
        <x:v>2024</x:v>
      </x:c>
      <x:c r="B23" s="38" t="str">
        <x:v>Circularidad</x:v>
      </x:c>
      <x:c r="C23" s="38" t="str">
        <x:v>Redes de pesca recicladas vía PescArt</x:v>
      </x:c>
      <x:c r="D23" s="38" t="n">
        <x:v>2600</x:v>
      </x:c>
      <x:c r="E23" s="38" t="str">
        <x:v>&gt; kg</x:v>
      </x:c>
      <x:c r="F23" s="38" t="str">
        <x:v>OUTPUT CIRCULARIDAD</x:v>
      </x:c>
      <x:c r="G23" s="38" t="str">
        <x:v>MEDIA–ALTA</x:v>
      </x:c>
      <x:c r="H23" s="41" t="str">
        <x:v>https://menorcapreservation.org/our-2024-annual-report-is-here/</x:v>
      </x:c>
      <x:c r="I23" s="38" t="str">
        <x:v>Crecimiento fuerte de PescArt.</x:v>
      </x:c>
      <x:c r="J23" s="38" t="str">
        <x:v>DIRECTA / PROYECTO PROPIO</x:v>
      </x:c>
      <x:c r="K23" s="38" t="str">
        <x:v>La cifra es un umbral (&gt;2.600 kg).</x:v>
      </x:c>
      <x:c r="L23" s="39" t="str">
        <x:v>VERIFICADO</x:v>
      </x:c>
    </x:row>
    <x:row r="24" ht="20" customHeight="1">
      <x:c r="A24" s="37" t="str">
        <x:v>2024</x:v>
      </x:c>
      <x:c r="B24" s="37" t="str">
        <x:v>Investigación</x:v>
      </x:c>
      <x:c r="C24" s="37" t="str">
        <x:v>Residuos plásticos de playas analizados</x:v>
      </x:c>
      <x:c r="D24" s="37" t="n">
        <x:v>7804</x:v>
      </x:c>
      <x:c r="E24" s="37" t="str">
        <x:v>piezas</x:v>
      </x:c>
      <x:c r="F24" s="37" t="str">
        <x:v>OUTPUT DE CONOCIMIENTO</x:v>
      </x:c>
      <x:c r="G24" s="37" t="str">
        <x:v>MEDIA</x:v>
      </x:c>
      <x:c r="H24" s="42" t="str">
        <x:v>https://menorcapreservation.org/new-data-on-plastic-pollution-on-menorcas-beaches/</x:v>
      </x:c>
      <x:c r="I24" s="37" t="str">
        <x:v>Proyecto desarrollado ago–dic 2024, publicado en 2025.</x:v>
      </x:c>
      <x:c r="J24" s="37" t="str">
        <x:v>DIRECTA / ALIANZA</x:v>
      </x:c>
      <x:c r="K24" s="37" t="str">
        <x:v>No confundir año de publicación con año de trabajo de campo.</x:v>
      </x:c>
      <x:c r="L24" s="40" t="str">
        <x:v>VERIFICADO</x:v>
      </x:c>
    </x:row>
    <x:row r="25" ht="20" customHeight="1">
      <x:c r="A25" s="38" t="str">
        <x:v>2025</x:v>
      </x:c>
      <x:c r="B25" s="38" t="str">
        <x:v>Financiación</x:v>
      </x:c>
      <x:c r="C25" s="38" t="str">
        <x:v>Coste total del proyecto según ficha de grant</x:v>
      </x:c>
      <x:c r="D25" s="38" t="n">
        <x:v>252013</x:v>
      </x:c>
      <x:c r="E25" s="38" t="str">
        <x:v>€</x:v>
      </x:c>
      <x:c r="F25" s="38" t="str">
        <x:v>INPUT · PLAN</x:v>
      </x:c>
      <x:c r="G25" s="38" t="str">
        <x:v>ALTA</x:v>
      </x:c>
      <x:c r="H25" s="41" t="str">
        <x:v>https://menorcapreservation.org/es/grants/plastic-free-menorca-alliance-2025/</x:v>
      </x:c>
      <x:c r="I25" s="38" t="str">
        <x:v>Financiación planificada/aprobada de seis financiadores.</x:v>
      </x:c>
      <x:c r="J25" s="38" t="str">
        <x:v>DIRECTA / PROYECTO OPERACIONAL</x:v>
      </x:c>
      <x:c r="K25" s="38" t="str">
        <x:v>Difiere de '217.546 € invertidos' de la memoria anual; tratar como definiciones distintas.</x:v>
      </x:c>
      <x:c r="L25" s="39" t="str">
        <x:v>VERIFICADO</x:v>
      </x:c>
    </x:row>
    <x:row r="26" ht="20" customHeight="1">
      <x:c r="A26" s="37" t="str">
        <x:v>2025</x:v>
      </x:c>
      <x:c r="B26" s="37" t="str">
        <x:v>Financiación</x:v>
      </x:c>
      <x:c r="C26" s="37" t="str">
        <x:v>Inversión Plastic Free Menorca reportada en memoria</x:v>
      </x:c>
      <x:c r="D26" s="37" t="n">
        <x:v>217546</x:v>
      </x:c>
      <x:c r="E26" s="37" t="str">
        <x:v>€</x:v>
      </x:c>
      <x:c r="F26" s="37" t="str">
        <x:v>INPUT / EJECUCIÓN REPORTADA</x:v>
      </x:c>
      <x:c r="G26" s="37" t="str">
        <x:v>ALTA</x:v>
      </x:c>
      <x:c r="H26" s="42" t="str">
        <x:v>https://menorcapreservation.org/wp-content/uploads/2026/06/2025-MEMORIA-REPORT-Booklet_compressed.pdf</x:v>
      </x:c>
      <x:c r="I26" s="37" t="str">
        <x:v>Importe ejecutado/reportado por la memoria anual.</x:v>
      </x:c>
      <x:c r="J26" s="37" t="str">
        <x:v>DIRECTA / PROYECTO OPERACIONAL</x:v>
      </x:c>
      <x:c r="K26" s="37" t="str">
        <x:v>No denominar 'ejecución presupuestaria' hasta reconciliar alcance con los 252.013 €.</x:v>
      </x:c>
      <x:c r="L26" s="40" t="str">
        <x:v>VERIFICADO</x:v>
      </x:c>
    </x:row>
    <x:row r="27" ht="20" customHeight="1">
      <x:c r="A27" s="38" t="str">
        <x:v>2025</x:v>
      </x:c>
      <x:c r="B27" s="38" t="str">
        <x:v>Participación</x:v>
      </x:c>
      <x:c r="C27" s="38" t="str">
        <x:v>Participantes en recogidas de plástico</x:v>
      </x:c>
      <x:c r="D27" s="38" t="n">
        <x:v>807</x:v>
      </x:c>
      <x:c r="E27" s="38" t="str">
        <x:v>personas</x:v>
      </x:c>
      <x:c r="F27" s="38" t="str">
        <x:v>OUTPUT</x:v>
      </x:c>
      <x:c r="G27" s="38" t="str">
        <x:v>ALTA vs 2024</x:v>
      </x:c>
      <x:c r="H27" s="41" t="str">
        <x:v>https://menorcapreservation.org/wp-content/uploads/2026/06/2025-MEMORIA-REPORT-Booklet_compressed.pdf</x:v>
      </x:c>
      <x:c r="I27" s="38" t="str">
        <x:v>Ligero crecimiento del alcance presencial.</x:v>
      </x:c>
      <x:c r="J27" s="38" t="str">
        <x:v>DIRECTA / ALIANZA</x:v>
      </x:c>
      <x:c r="K27" s="38" t="str">
        <x:v>Puede contener acciones con diferentes formatos.</x:v>
      </x:c>
      <x:c r="L27" s="39" t="str">
        <x:v>VERIFICADO</x:v>
      </x:c>
    </x:row>
    <x:row r="28" ht="20" customHeight="1">
      <x:c r="A28" s="37" t="str">
        <x:v>2025</x:v>
      </x:c>
      <x:c r="B28" s="37" t="str">
        <x:v>Empresa</x:v>
      </x:c>
      <x:c r="C28" s="37" t="str">
        <x:v>Empresas asesoradas</x:v>
      </x:c>
      <x:c r="D28" s="37" t="n">
        <x:v>9</x:v>
      </x:c>
      <x:c r="E28" s="37" t="str">
        <x:v>empresas</x:v>
      </x:c>
      <x:c r="F28" s="37" t="str">
        <x:v>OUTPUT</x:v>
      </x:c>
      <x:c r="G28" s="37" t="str">
        <x:v>ALTA nominal / CONTEXTO CAMBIA</x:v>
      </x:c>
      <x:c r="H28" s="42" t="str">
        <x:v>https://menorcapreservation.org/wp-content/uploads/2026/06/2025-MEMORIA-REPORT-Booklet_compressed.pdf</x:v>
      </x:c>
      <x:c r="I28" s="37" t="str">
        <x:v>Acompañamiento empresarial en un año de rediseño metodológico.</x:v>
      </x:c>
      <x:c r="J28" s="37" t="str">
        <x:v>DIRECTA / ALIANZA</x:v>
      </x:c>
      <x:c r="K28" s="37" t="str">
        <x:v>La metodología de certificación/Compromiso cambió; no interpretar caída 37→9 como deterioro.</x:v>
      </x:c>
      <x:c r="L28" s="40" t="str">
        <x:v>VERIFICADO</x:v>
      </x:c>
    </x:row>
    <x:row r="29" ht="20" customHeight="1">
      <x:c r="A29" s="38" t="str">
        <x:v>2025</x:v>
      </x:c>
      <x:c r="B29" s="38" t="str">
        <x:v>Soluciones</x:v>
      </x:c>
      <x:c r="C29" s="38" t="str">
        <x:v>Soluciones integrales reducir/reutilizar/reciclar</x:v>
      </x:c>
      <x:c r="D29" s="38" t="n">
        <x:v>52</x:v>
      </x:c>
      <x:c r="E29" s="38" t="str">
        <x:v>soluciones</x:v>
      </x:c>
      <x:c r="F29" s="38" t="str">
        <x:v>OUTPUT</x:v>
      </x:c>
      <x:c r="G29" s="38" t="str">
        <x:v>NUEVA MÉTRICA</x:v>
      </x:c>
      <x:c r="H29" s="41" t="str">
        <x:v>https://menorcapreservation.org/wp-content/uploads/2026/06/2025-MEMORIA-REPORT-Booklet_compressed.pdf</x:v>
      </x:c>
      <x:c r="I29" s="38" t="str">
        <x:v>Amplía el enfoque desde empresas hacia soluciones cerradas.</x:v>
      </x:c>
      <x:c r="J29" s="38" t="str">
        <x:v>DIRECTA / ALIANZA</x:v>
      </x:c>
      <x:c r="K29" s="38" t="str">
        <x:v>No existe serie previa comparable.</x:v>
      </x:c>
      <x:c r="L29" s="39" t="str">
        <x:v>VERIFICADO</x:v>
      </x:c>
    </x:row>
    <x:row r="30" ht="20" customHeight="1">
      <x:c r="A30" s="37" t="str">
        <x:v>2025</x:v>
      </x:c>
      <x:c r="B30" s="37" t="str">
        <x:v>Investigación</x:v>
      </x:c>
      <x:c r="C30" s="37" t="str">
        <x:v>Nuevos indicadores de contaminación por plásticos</x:v>
      </x:c>
      <x:c r="D30" s="37" t="n">
        <x:v>3</x:v>
      </x:c>
      <x:c r="E30" s="37" t="str">
        <x:v>indicadores</x:v>
      </x:c>
      <x:c r="F30" s="37" t="str">
        <x:v>OUTPUT DE CONOCIMIENTO</x:v>
      </x:c>
      <x:c r="G30" s="37" t="str">
        <x:v>NUEVA MÉTRICA</x:v>
      </x:c>
      <x:c r="H30" s="42" t="str">
        <x:v>https://menorcapreservation.org/wp-content/uploads/2026/06/2025-MEMORIA-REPORT-Booklet_compressed.pdf</x:v>
      </x:c>
      <x:c r="I30" s="37" t="str">
        <x:v>Arranque del Observatorio del Plástico.</x:v>
      </x:c>
      <x:c r="J30" s="37" t="str">
        <x:v>DIRECTA / ALIANZA</x:v>
      </x:c>
      <x:c r="K30" s="37" t="str">
        <x:v>Indicador creado ≠ mejora ambiental conseguida.</x:v>
      </x:c>
      <x:c r="L30" s="40" t="str">
        <x:v>VERIFICADO</x:v>
      </x:c>
    </x:row>
    <x:row r="31" ht="20" customHeight="1">
      <x:c r="A31" s="38" t="str">
        <x:v>2025</x:v>
      </x:c>
      <x:c r="B31" s="38" t="str">
        <x:v>Litoral</x:v>
      </x:c>
      <x:c r="C31" s="38" t="str">
        <x:v>Residuos plásticos retirados de entornos naturales</x:v>
      </x:c>
      <x:c r="D31" s="38" t="n">
        <x:v>534</x:v>
      </x:c>
      <x:c r="E31" s="38" t="str">
        <x:v>kg</x:v>
      </x:c>
      <x:c r="F31" s="38" t="str">
        <x:v>OUTPUT FÍSICO</x:v>
      </x:c>
      <x:c r="G31" s="38" t="str">
        <x:v>ALTA nominal</x:v>
      </x:c>
      <x:c r="H31" s="41" t="str">
        <x:v>https://menorcapreservation.org/wp-content/uploads/2026/06/2025-MEMORIA-REPORT-Booklet_compressed.pdf</x:v>
      </x:c>
      <x:c r="I31" s="38" t="str">
        <x:v>Output físico directo.</x:v>
      </x:c>
      <x:c r="J31" s="38" t="str">
        <x:v>DIRECTA / ALIANZA</x:v>
      </x:c>
      <x:c r="K31" s="38" t="str">
        <x:v>No equiparar con plásticos evitados en origen.</x:v>
      </x:c>
      <x:c r="L31" s="39" t="str">
        <x:v>VERIFICADO</x:v>
      </x:c>
    </x:row>
    <x:row r="32" ht="20" customHeight="1">
      <x:c r="A32" s="37" t="str">
        <x:v>2025</x:v>
      </x:c>
      <x:c r="B32" s="37" t="str">
        <x:v>Prevención</x:v>
      </x:c>
      <x:c r="C32" s="37" t="str">
        <x:v>Pajitas de plástico retiradas del sector HoReCa</x:v>
      </x:c>
      <x:c r="D32" s="37" t="n">
        <x:v>54250</x:v>
      </x:c>
      <x:c r="E32" s="37" t="str">
        <x:v>pajitas</x:v>
      </x:c>
      <x:c r="F32" s="37" t="str">
        <x:v>OUTPUT</x:v>
      </x:c>
      <x:c r="G32" s="37" t="str">
        <x:v>MEDIA</x:v>
      </x:c>
      <x:c r="H32" s="42" t="str">
        <x:v>https://menorcapreservation.org/wp-content/uploads/2026/06/2025-MEMORIA-REPORT-Booklet_compressed.pdf</x:v>
      </x:c>
      <x:c r="I32" s="37" t="str">
        <x:v>Medida concreta de prevención empresarial.</x:v>
      </x:c>
      <x:c r="J32" s="37" t="str">
        <x:v>DIRECTA / ALIANZA</x:v>
      </x:c>
      <x:c r="K32" s="37" t="str">
        <x:v>Es una categoría específica, no comparable con todos los SUP 2022–23.</x:v>
      </x:c>
      <x:c r="L32" s="40" t="str">
        <x:v>VERIFICADO</x:v>
      </x:c>
    </x:row>
    <x:row r="33" ht="20" customHeight="1">
      <x:c r="A33" s="38" t="str">
        <x:v>2025</x:v>
      </x:c>
      <x:c r="B33" s="38" t="str">
        <x:v>Investigación marina</x:v>
      </x:c>
      <x:c r="C33" s="38" t="str">
        <x:v>Transectos de basura marina analizados</x:v>
      </x:c>
      <x:c r="D33" s="38" t="n">
        <x:v>136</x:v>
      </x:c>
      <x:c r="E33" s="38" t="str">
        <x:v>transectos</x:v>
      </x:c>
      <x:c r="F33" s="38" t="str">
        <x:v>OUTPUT DE CONOCIMIENTO</x:v>
      </x:c>
      <x:c r="G33" s="38" t="str">
        <x:v>NUEVA MÉTRICA</x:v>
      </x:c>
      <x:c r="H33" s="41" t="str">
        <x:v>https://menorcapreservation.org/wp-content/uploads/2026/06/2025-MEMORIA-REPORT-Booklet_compressed.pdf</x:v>
      </x:c>
      <x:c r="I33" s="38" t="str">
        <x:v>Base empírica sobre residuos del fondo marino.</x:v>
      </x:c>
      <x:c r="J33" s="38" t="str">
        <x:v>DIRECTA / ALIANZA BALEAR</x:v>
      </x:c>
      <x:c r="K33" s="38" t="str">
        <x:v>21 localizaciones; proyecto conjunto balear.</x:v>
      </x:c>
      <x:c r="L33" s="39" t="str">
        <x:v>VERIFICADO</x:v>
      </x:c>
    </x:row>
    <x:row r="34" ht="20" customHeight="1">
      <x:c r="A34" s="37" t="str">
        <x:v>2025</x:v>
      </x:c>
      <x:c r="B34" s="37" t="str">
        <x:v>Circularidad / infraestructura</x:v>
      </x:c>
      <x:c r="C34" s="37" t="str">
        <x:v>Plastic Lab · maquinaria inicial adquirida</x:v>
      </x:c>
      <x:c r="D34" s="37" t="n">
        <x:v>1</x:v>
      </x:c>
      <x:c r="E34" s="37" t="str">
        <x:v>hito</x:v>
      </x:c>
      <x:c r="F34" s="37" t="str">
        <x:v>CAPACIDAD INSTALADA</x:v>
      </x:c>
      <x:c r="G34" s="37" t="str">
        <x:v>HITO</x:v>
      </x:c>
      <x:c r="H34" s="42" t="str">
        <x:v>https://menorcapreservation.org/wp-content/uploads/2026/06/2025-MEMORIA-REPORT-Booklet_compressed.pdf</x:v>
      </x:c>
      <x:c r="I34" s="37" t="str">
        <x:v>Construye capacidad futura de transformación local de plásticos.</x:v>
      </x:c>
      <x:c r="J34" s="37" t="str">
        <x:v>DIRECTA / PROYECTO</x:v>
      </x:c>
      <x:c r="K34" s="37" t="str">
        <x:v>Todavía no es volumen reciclado por el Lab.</x:v>
      </x:c>
      <x:c r="L34" s="40" t="str">
        <x:v>VERIFICADO</x:v>
      </x:c>
    </x:row>
    <x:row r="35" ht="20" customHeight="1">
      <x:c r="A35" s="38" t="str">
        <x:v>2025</x:v>
      </x:c>
      <x:c r="B35" s="38" t="str">
        <x:v>Financiación acumulada</x:v>
      </x:c>
      <x:c r="C35" s="38" t="str">
        <x:v>Fondos aprobados a Plastic Free Menorca desde 2020</x:v>
      </x:c>
      <x:c r="D35" s="38" t="n">
        <x:v>897186</x:v>
      </x:c>
      <x:c r="E35" s="38" t="str">
        <x:v>€</x:v>
      </x:c>
      <x:c r="F35" s="38" t="str">
        <x:v>CAPACIDAD DE MOVILIZACIÓN</x:v>
      </x:c>
      <x:c r="G35" s="38" t="str">
        <x:v>ALTA</x:v>
      </x:c>
      <x:c r="H35" s="41" t="str">
        <x:v>https://menorcapreservation.org/wp-content/uploads/2026/06/2025-MEMORIA-REPORT-Booklet_compressed.pdf</x:v>
      </x:c>
      <x:c r="I35" s="38" t="str">
        <x:v>Escala acumulada del proyecto en cinco años.</x:v>
      </x:c>
      <x:c r="J35" s="38" t="str">
        <x:v>DIRECTA / MOVILIZACIÓN</x:v>
      </x:c>
      <x:c r="K35" s="38" t="str">
        <x:v>Fondos aprobados ≠ gasto ejecutado acumulado.</x:v>
      </x:c>
      <x:c r="L35" s="39" t="str">
        <x:v>VERIFICADO</x:v>
      </x:c>
    </x:row>
    <x:row r="36" ht="20" customHeight="1">
      <x:c r="A36" s="37" t="str">
        <x:v>2026 · Compromiso</x:v>
      </x:c>
      <x:c r="B36" s="37" t="str">
        <x:v>Empresa</x:v>
      </x:c>
      <x:c r="C36" s="37" t="str">
        <x:v>Establecimientos evaluados</x:v>
      </x:c>
      <x:c r="D36" s="37" t="n">
        <x:v>16</x:v>
      </x:c>
      <x:c r="E36" s="37" t="str">
        <x:v>establecimientos</x:v>
      </x:c>
      <x:c r="F36" s="37" t="str">
        <x:v>OUTPUT</x:v>
      </x:c>
      <x:c r="G36" s="37" t="str">
        <x:v>NUEVO PROGRAMA; no empalmar con cohorte HoReCa 2023–2025</x:v>
      </x:c>
      <x:c r="H36" s="42" t="str">
        <x:v>https://menorcapreservation.org/we-celebrate-the-commitment-of-local-businesses-to-reducing-single-use-plastics/</x:v>
      </x:c>
      <x:c r="I36" s="37" t="str">
        <x:v>Evaluación operativa de establecimientos turísticos.</x:v>
      </x:c>
      <x:c r="J36" s="37" t="str">
        <x:v>DIRECTA / ALIANZA</x:v>
      </x:c>
      <x:c r="K36" s="37" t="str">
        <x:v>No equivale a empresas ni al N=62 anterior.</x:v>
      </x:c>
      <x:c r="L36" s="40" t="str">
        <x:v>VERIFICADO</x:v>
      </x:c>
    </x:row>
    <x:row r="37" ht="20" customHeight="1">
      <x:c r="A37" s="38" t="str">
        <x:v>2026 · Compromiso</x:v>
      </x:c>
      <x:c r="B37" s="38" t="str">
        <x:v>Empresa</x:v>
      </x:c>
      <x:c r="C37" s="38" t="str">
        <x:v>Empresas participantes</x:v>
      </x:c>
      <x:c r="D37" s="38" t="n">
        <x:v>7</x:v>
      </x:c>
      <x:c r="E37" s="38" t="str">
        <x:v>empresas</x:v>
      </x:c>
      <x:c r="F37" s="38" t="str">
        <x:v>OUTPUT</x:v>
      </x:c>
      <x:c r="G37" s="38" t="str">
        <x:v>NUEVO PROGRAMA</x:v>
      </x:c>
      <x:c r="H37" s="41" t="str">
        <x:v>https://menorcapreservation.org/we-celebrate-the-commitment-of-local-businesses-to-reducing-single-use-plastics/</x:v>
      </x:c>
      <x:c r="I37" s="38" t="str">
        <x:v>Siete empresas agrupan los establecimientos evaluados.</x:v>
      </x:c>
      <x:c r="J37" s="38" t="str">
        <x:v>DIRECTA / ALIANZA</x:v>
      </x:c>
      <x:c r="K37" s="38" t="str">
        <x:v>Unidad empresa distinta de establecimiento.</x:v>
      </x:c>
      <x:c r="L37" s="39" t="str">
        <x:v>VERIFICADO</x:v>
      </x:c>
    </x:row>
    <x:row r="38" ht="20" customHeight="1">
      <x:c r="A38" s="37" t="str">
        <x:v>2026 · Compromiso</x:v>
      </x:c>
      <x:c r="B38" s="37" t="str">
        <x:v>Adhesión</x:v>
      </x:c>
      <x:c r="C38" s="37" t="str">
        <x:v>Establecimientos incorporados al programa</x:v>
      </x:c>
      <x:c r="D38" s="37" t="n">
        <x:v>11</x:v>
      </x:c>
      <x:c r="E38" s="37" t="str">
        <x:v>establecimientos</x:v>
      </x:c>
      <x:c r="F38" s="37" t="str">
        <x:v>OUTCOME INTERMEDIO</x:v>
      </x:c>
      <x:c r="G38" s="37" t="str">
        <x:v>NUEVO PROGRAMA</x:v>
      </x:c>
      <x:c r="H38" s="42" t="str">
        <x:v>https://menorcapreservation.org/we-celebrate-the-commitment-of-local-businesses-to-reducing-single-use-plastics/</x:v>
      </x:c>
      <x:c r="I38" s="37" t="str">
        <x:v>Adhesión documentada tras la evaluación.</x:v>
      </x:c>
      <x:c r="J38" s="37" t="str">
        <x:v>CONTRIBUCIÓN</x:v>
      </x:c>
      <x:c r="K38" s="37" t="str">
        <x:v>No es una evaluación causal ni un seguimiento de permanencia.</x:v>
      </x:c>
      <x:c r="L38" s="40" t="str">
        <x:v>VERIFICADO</x:v>
      </x:c>
    </x:row>
    <x:row r="39" ht="20" customHeight="1">
      <x:c r="A39" s="38" t="str">
        <x:v>2026 · Compromiso</x:v>
      </x:c>
      <x:c r="B39" s="38" t="str">
        <x:v>Prevención estimada</x:v>
      </x:c>
      <x:c r="C39" s="38" t="str">
        <x:v>Reducción potencial anual de plástico</x:v>
      </x:c>
      <x:c r="D39" s="38" t="n">
        <x:v>672</x:v>
      </x:c>
      <x:c r="E39" s="38" t="str">
        <x:v>kg/año · hasta</x:v>
      </x:c>
      <x:c r="F39" s="38" t="str">
        <x:v>ESTIMACIÓN</x:v>
      </x:c>
      <x:c r="G39" s="38" t="str">
        <x:v>NO COMPARABLE con kg retirados o reciclados</x:v>
      </x:c>
      <x:c r="H39" s="41" t="str">
        <x:v>https://menorcapreservation.org/we-celebrate-the-commitment-of-local-businesses-to-reducing-single-use-plastics/</x:v>
      </x:c>
      <x:c r="I39" s="38" t="str">
        <x:v>Estimación máxima anual comunicada.</x:v>
      </x:c>
      <x:c r="J39" s="38" t="str">
        <x:v>CONTRIBUCIÓN</x:v>
      </x:c>
      <x:c r="K39" s="38" t="str">
        <x:v>No tratar como reducción medida ex post.</x:v>
      </x:c>
      <x:c r="L39" s="39" t="str">
        <x:v>VERIFICADO CON CAUTELA</x:v>
      </x:c>
    </x:row>
    <x:row r="40" ht="20" customHeight="1">
      <x:c r="A40" s="37" t="str">
        <x:v>2026 · Compromiso</x:v>
      </x:c>
      <x:c r="B40" s="37" t="str">
        <x:v>Reutilización</x:v>
      </x:c>
      <x:c r="C40" s="37" t="str">
        <x:v>Estaciones de reutilización de objetos de playa</x:v>
      </x:c>
      <x:c r="D40" s="37" t="n">
        <x:v>10</x:v>
      </x:c>
      <x:c r="E40" s="37" t="str">
        <x:v>estaciones</x:v>
      </x:c>
      <x:c r="F40" s="37" t="str">
        <x:v>CAPACIDAD INSTALADA</x:v>
      </x:c>
      <x:c r="G40" s="37" t="str">
        <x:v>NUEVA MÉTRICA</x:v>
      </x:c>
      <x:c r="H40" s="42" t="str">
        <x:v>https://menorcapreservation.org/we-celebrate-the-commitment-of-local-businesses-to-reducing-single-use-plastics/</x:v>
      </x:c>
      <x:c r="I40" s="37" t="str">
        <x:v>Infraestructura de reutilización instalada.</x:v>
      </x:c>
      <x:c r="J40" s="37" t="str">
        <x:v>DIRECTA / ALIANZA</x:v>
      </x:c>
      <x:c r="K40" s="37" t="str">
        <x:v>Capacidad instalada no equivale a uso efectivo.</x:v>
      </x:c>
      <x:c r="L40" s="40" t="str">
        <x:v>VERIFICADO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42" hidden="0" customWidth="1"/>
    <x:col min="4" max="4" width="16" hidden="0" customWidth="1"/>
    <x:col min="5" max="5" width="20" hidden="0" customWidth="1"/>
    <x:col min="6" max="6" width="24" hidden="0" customWidth="1"/>
    <x:col min="7" max="7" width="42" hidden="0" customWidth="1"/>
    <x:col min="8" max="8" width="58" hidden="0" customWidth="1"/>
    <x:col min="9" max="9" width="50" hidden="0" customWidth="1"/>
    <x:col min="10" max="10" width="28" hidden="0" customWidth="1"/>
    <x:col min="11" max="11" width="50" hidden="0" customWidth="1"/>
    <x:col min="12" max="12" width="24" hidden="0" customWidth="1"/>
  </x:cols>
  <x:sheetData>
    <x:row r="1" ht="32" customHeight="1">
      <x:c r="A1" s="4" t="str">
        <x:v>HoReCa · cohorte 2023-2025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N=62 empresas; descriptivo. No se enlaza con el programa Compromiso 2026.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30" customHeight="1">
      <x:c r="A4" s="33" t="str">
        <x:v>Métrica</x:v>
      </x:c>
      <x:c r="B4" s="33" t="str">
        <x:v>Valor</x:v>
      </x:c>
      <x:c r="C4" s="33" t="str">
        <x:v>Unidad</x:v>
      </x:c>
      <x:c r="D4" s="33" t="str">
        <x:v>Derivación</x:v>
      </x:c>
      <x:c r="E4" s="33" t="str">
        <x:v>Resultado</x:v>
      </x:c>
      <x:c r="F4" s="33" t="str">
        <x:v>Clasificación</x:v>
      </x:c>
      <x:c r="G4" s="33" t="str">
        <x:v>Atribución permitida</x:v>
      </x:c>
      <x:c r="H4" s="33" t="str">
        <x:v>Alternativas explicativas</x:v>
      </x:c>
      <x:c r="I4" s="33" t="str">
        <x:v>Qué falta para causalidad</x:v>
      </x:c>
      <x:c r="J4" s="33" t="str">
        <x:v>Fuente</x:v>
      </x:c>
      <x:c r="K4" s="33" t="str">
        <x:v>QA</x:v>
      </x:c>
      <x:c r="L4" s="33" t="str">
        <x:v>Estado</x:v>
      </x:c>
    </x:row>
    <x:row r="5" ht="20" customHeight="1">
      <x:c r="A5" s="38" t="str">
        <x:v>Empresas en la muestra</x:v>
      </x:c>
      <x:c r="B5" s="38" t="n">
        <x:v>62</x:v>
      </x:c>
      <x:c r="C5" s="38" t="str">
        <x:v>empresas</x:v>
      </x:c>
      <x:c r="D5" s="38" t="str">
        <x:v>Publicado</x:v>
      </x:c>
      <x:c r="E5" s="38" t="str">
        <x:v>—</x:v>
      </x:c>
      <x:c r="F5" s="38" t="str">
        <x:v>OBSERVADO</x:v>
      </x:c>
      <x:c r="G5" s="38" t="str">
        <x:v>Muestra del proceso de certificación/acompañamiento.</x:v>
      </x:c>
      <x:c r="H5" s="41" t="str">
        <x:v>Selección de empresas que entran en el proceso.</x:v>
      </x:c>
      <x:c r="I5" s="38" t="str">
        <x:v>Registro de cohortes y comparadores no acompañados.</x:v>
      </x:c>
      <x:c r="J5" s="38" t="str">
        <x:v>https://menorcapreservation.org/wp-content/uploads/2026/06/2025-MEMORIA-REPORT-Booklet_compressed.pdf</x:v>
      </x:c>
      <x:c r="K5" s="38" t="str">
        <x:v>Periodo 2023–2025.</x:v>
      </x:c>
      <x:c r="L5" s="39" t="str">
        <x:v>VERIFICADO</x:v>
      </x:c>
    </x:row>
    <x:row r="6" ht="20" customHeight="1">
      <x:c r="A6" s="37" t="str">
        <x:v>Cumplimiento inicial</x:v>
      </x:c>
      <x:c r="B6" s="37" t="n">
        <x:v>0.032</x:v>
      </x:c>
      <x:c r="C6" s="37" t="str">
        <x:v>% empresas</x:v>
      </x:c>
      <x:c r="D6" s="37" t="str">
        <x:v>Publicado</x:v>
      </x:c>
      <x:c r="E6" s="37" t="str">
        <x:v>—</x:v>
      </x:c>
      <x:c r="F6" s="37" t="str">
        <x:v>OBSERVADO</x:v>
      </x:c>
      <x:c r="G6" s="37" t="str">
        <x:v>Describe la situación al inicio del proceso.</x:v>
      </x:c>
      <x:c r="H6" s="42" t="str">
        <x:v>Momento de entrada puede variar por empresa.</x:v>
      </x:c>
      <x:c r="I6" s="37" t="str">
        <x:v>Fecha y criterio de auditoría individual.</x:v>
      </x:c>
      <x:c r="J6" s="37" t="str">
        <x:v>https://menorcapreservation.org/wp-content/uploads/2026/06/2025-MEMORIA-REPORT-Booklet_compressed.pdf</x:v>
      </x:c>
      <x:c r="K6" s="37" t="str">
        <x:v>Porcentaje redondeado.</x:v>
      </x:c>
      <x:c r="L6" s="40" t="str">
        <x:v>VERIFICADO</x:v>
      </x:c>
    </x:row>
    <x:row r="7" ht="20" customHeight="1">
      <x:c r="A7" s="38" t="str">
        <x:v>Cumplimiento tras acompañamiento</x:v>
      </x:c>
      <x:c r="B7" s="38" t="n">
        <x:v>0.52</x:v>
      </x:c>
      <x:c r="C7" s="38" t="str">
        <x:v>% empresas</x:v>
      </x:c>
      <x:c r="D7" s="38" t="str">
        <x:v>Publicado</x:v>
      </x:c>
      <x:c r="E7" s="38" t="str">
        <x:v>—</x:v>
      </x:c>
      <x:c r="F7" s="38" t="str">
        <x:v>OBSERVADO</x:v>
      </x:c>
      <x:c r="G7" s="38" t="str">
        <x:v>Describe la situación tras completar el proceso.</x:v>
      </x:c>
      <x:c r="H7" s="41" t="str">
        <x:v>Cambios regulatorios, aprendizaje general, enforcement, auto-selección.</x:v>
      </x:c>
      <x:c r="I7" s="38" t="str">
        <x:v>Comparador + permanencia a 6/12 meses.</x:v>
      </x:c>
      <x:c r="J7" s="38" t="str">
        <x:v>https://menorcapreservation.org/wp-content/uploads/2026/06/2025-MEMORIA-REPORT-Booklet_compressed.pdf</x:v>
      </x:c>
      <x:c r="K7" s="38" t="str">
        <x:v>Porcentaje redondeado.</x:v>
      </x:c>
      <x:c r="L7" s="39" t="str">
        <x:v>VERIFICADO</x:v>
      </x:c>
    </x:row>
    <x:row r="8" ht="20" customHeight="1">
      <x:c r="A8" s="37" t="str">
        <x:v>Cambio absoluto</x:v>
      </x:c>
      <x:c r="B8" s="37"/>
      <x:c r="C8" s="37" t="str">
        <x:v>p.p.</x:v>
      </x:c>
      <x:c r="D8" s="37" t="str">
        <x:v>52% − 3,2%</x:v>
      </x:c>
      <x:c r="E8" s="37" t="n">
        <x:v>0.488</x:v>
      </x:c>
      <x:c r="F8" s="37" t="str">
        <x:v>DERIVADO</x:v>
      </x:c>
      <x:c r="G8" s="37" t="str">
        <x:v>PFM puede afirmar que el cumplimiento reportado aumenta 48,8 p.p. dentro de su muestra acompañada.</x:v>
      </x:c>
      <x:c r="H8" s="42" t="str">
        <x:v>No prueba que todo el cambio sea causado por PFM.</x:v>
      </x:c>
      <x:c r="I8" s="37" t="str">
        <x:v>Diseño con grupo de comparación o rollout temporal.</x:v>
      </x:c>
      <x:c r="J8" s="37" t="str">
        <x:v>CALCULO_HORECA</x:v>
      </x:c>
      <x:c r="K8" s="37" t="str">
        <x:v>No usar lenguaje causal.</x:v>
      </x:c>
      <x:c r="L8" s="40" t="str">
        <x:v>CALCULADO</x:v>
      </x:c>
    </x:row>
    <x:row r="9" ht="20" customHeight="1">
      <x:c r="A9" s="38" t="str">
        <x:v>Razón de cumplimiento</x:v>
      </x:c>
      <x:c r="B9" s="38"/>
      <x:c r="C9" s="38" t="str">
        <x:v>×</x:v>
      </x:c>
      <x:c r="D9" s="38" t="str">
        <x:v>52% / 3,2%</x:v>
      </x:c>
      <x:c r="E9" s="38" t="n">
        <x:v>16.25</x:v>
      </x:c>
      <x:c r="F9" s="38" t="str">
        <x:v>DERIVADO</x:v>
      </x:c>
      <x:c r="G9" s="38" t="str">
        <x:v>La tasa final es unas 16 veces la inicial.</x:v>
      </x:c>
      <x:c r="H9" s="41" t="str">
        <x:v>Ratios pueden magnificar cambios cuando el baseline es muy bajo.</x:v>
      </x:c>
      <x:c r="I9" s="38" t="str">
        <x:v>Mismo requisito causal.</x:v>
      </x:c>
      <x:c r="J9" s="38" t="str">
        <x:v>CALCULO_HORECA</x:v>
      </x:c>
      <x:c r="K9" s="38" t="str">
        <x:v>Usar solo como escala descriptiva.</x:v>
      </x:c>
      <x:c r="L9" s="39" t="str">
        <x:v>CALCULADO</x:v>
      </x:c>
    </x:row>
    <x:row r="10" ht="20" customHeight="1">
      <x:c r="A10" s="37" t="str">
        <x:v>Empresas cumplidoras iniciales · implícitas</x:v>
      </x:c>
      <x:c r="B10" s="37"/>
      <x:c r="C10" s="37" t="str">
        <x:v>≈ empresas</x:v>
      </x:c>
      <x:c r="D10" s="37" t="str">
        <x:v>62 × 3,2%</x:v>
      </x:c>
      <x:c r="E10" s="37" t="n">
        <x:v>1.984</x:v>
      </x:c>
      <x:c r="F10" s="37" t="str">
        <x:v>DERIVADO APROX.</x:v>
      </x:c>
      <x:c r="G10" s="37" t="str">
        <x:v>Equivale aproximadamente a 2 empresas.</x:v>
      </x:c>
      <x:c r="H10" s="42" t="str">
        <x:v>Los porcentajes publicados están redondeados.</x:v>
      </x:c>
      <x:c r="I10" s="37" t="str">
        <x:v>Conteo literal de auditorías.</x:v>
      </x:c>
      <x:c r="J10" s="37" t="str">
        <x:v>CALCULO_HORECA</x:v>
      </x:c>
      <x:c r="K10" s="37" t="str">
        <x:v>No tratar 2 como conteo publicado.</x:v>
      </x:c>
      <x:c r="L10" s="40" t="str">
        <x:v>QA</x:v>
      </x:c>
    </x:row>
    <x:row r="11" ht="20" customHeight="1">
      <x:c r="A11" s="38" t="str">
        <x:v>Empresas cumplidoras finales · implícitas</x:v>
      </x:c>
      <x:c r="B11" s="38"/>
      <x:c r="C11" s="38" t="str">
        <x:v>≈ empresas</x:v>
      </x:c>
      <x:c r="D11" s="38" t="str">
        <x:v>62 × 52%</x:v>
      </x:c>
      <x:c r="E11" s="38" t="n">
        <x:v>32.24</x:v>
      </x:c>
      <x:c r="F11" s="38" t="str">
        <x:v>DERIVADO APROX.</x:v>
      </x:c>
      <x:c r="G11" s="38" t="str">
        <x:v>Equivale aproximadamente a 32 empresas.</x:v>
      </x:c>
      <x:c r="H11" s="41" t="str">
        <x:v>Los porcentajes publicados están redondeados.</x:v>
      </x:c>
      <x:c r="I11" s="38" t="str">
        <x:v>Conteo literal de auditorías.</x:v>
      </x:c>
      <x:c r="J11" s="38" t="str">
        <x:v>CALCULO_HORECA</x:v>
      </x:c>
      <x:c r="K11" s="38" t="str">
        <x:v>No tratar 32 como conteo publicado.</x:v>
      </x:c>
      <x:c r="L11" s="39" t="str">
        <x:v>QA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42" hidden="0" customWidth="1"/>
    <x:col min="4" max="4" width="18" hidden="0" customWidth="1"/>
    <x:col min="5" max="5" width="22" hidden="0" customWidth="1"/>
    <x:col min="6" max="6" width="24" hidden="0" customWidth="1"/>
    <x:col min="7" max="7" width="58" hidden="0" customWidth="1"/>
    <x:col min="8" max="8" width="54" hidden="0" customWidth="1"/>
    <x:col min="9" max="9" width="28" hidden="0" customWidth="1"/>
  </x:cols>
  <x:sheetData>
    <x:row r="1" ht="32" customHeight="1">
      <x:c r="A1" s="4" t="str">
        <x:v>PescArt · resultados y conflicto de destino</x:v>
      </x:c>
      <x:c r="B1" s="4"/>
      <x:c r="C1" s="4"/>
      <x:c r="D1" s="4"/>
      <x:c r="E1" s="4"/>
      <x:c r="F1" s="4"/>
      <x:c r="G1" s="4"/>
      <x:c r="H1" s="4"/>
      <x:c r="I1" s="4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5.890 kg recogidos en 2025; 2.818, 2.601 y 1.393 kg de destino según publicaciones distintas.</x:v>
      </x:c>
      <x:c r="B2" s="8"/>
      <x:c r="C2" s="8"/>
      <x:c r="D2" s="8"/>
      <x:c r="E2" s="8"/>
      <x:c r="F2" s="8"/>
      <x:c r="G2" s="8"/>
      <x:c r="H2" s="8"/>
      <x:c r="I2" s="8"/>
    </x:row>
    <x:row r="4" ht="30" customHeight="1">
      <x:c r="A4" s="33" t="str">
        <x:v>Periodo</x:v>
      </x:c>
      <x:c r="B4" s="33" t="str">
        <x:v>Indicador</x:v>
      </x:c>
      <x:c r="C4" s="33" t="str">
        <x:v>Valor</x:v>
      </x:c>
      <x:c r="D4" s="33" t="str">
        <x:v>Unidad</x:v>
      </x:c>
      <x:c r="E4" s="33" t="str">
        <x:v>Naturaleza</x:v>
      </x:c>
      <x:c r="F4" s="33" t="str">
        <x:v>Comparabilidad / QA</x:v>
      </x:c>
      <x:c r="G4" s="33" t="str">
        <x:v>Fuente</x:v>
      </x:c>
      <x:c r="H4" s="33" t="str">
        <x:v>Estado</x:v>
      </x:c>
      <x:c r="I4" s="33" t="str">
        <x:v>Interpretación</x:v>
      </x:c>
    </x:row>
    <x:row r="5" ht="20" customHeight="1">
      <x:c r="A5" s="38" t="str">
        <x:v>2022–2023</x:v>
      </x:c>
      <x:c r="B5" s="38" t="str">
        <x:v>Redes upcycled</x:v>
      </x:c>
      <x:c r="C5" s="38" t="n">
        <x:v>731</x:v>
      </x:c>
      <x:c r="D5" s="38" t="str">
        <x:v>kg</x:v>
      </x:c>
      <x:c r="E5" s="38" t="str">
        <x:v>OUTPUT CIRCULARIDAD</x:v>
      </x:c>
      <x:c r="F5" s="38" t="str">
        <x:v>No equivale necesariamente al total recogido</x:v>
      </x:c>
      <x:c r="G5" s="41" t="str">
        <x:v>https://menorcapreservation.org/our-2022-2023-report-is-finally-here/</x:v>
      </x:c>
      <x:c r="H5" s="38" t="str">
        <x:v>VERIFICADO</x:v>
      </x:c>
      <x:c r="I5" s="39" t="str">
        <x:v>Punto temprano de la cronología; periodo bienal.</x:v>
      </x:c>
    </x:row>
    <x:row r="6" ht="20" customHeight="1">
      <x:c r="A6" s="37" t="str">
        <x:v>2023</x:v>
      </x:c>
      <x:c r="B6" s="37" t="str">
        <x:v>Redes recogidas</x:v>
      </x:c>
      <x:c r="C6" s="37" t="str">
        <x:v>&gt;1.000</x:v>
      </x:c>
      <x:c r="D6" s="37" t="str">
        <x:v>kg</x:v>
      </x:c>
      <x:c r="E6" s="37" t="str">
        <x:v>OUTPUT MATERIAL</x:v>
      </x:c>
      <x:c r="F6" s="37" t="str">
        <x:v>Web first-party; cifra mínima publicada</x:v>
      </x:c>
      <x:c r="G6" s="42" t="str">
        <x:v>https://menorcapreservation.org/long-life-to-fishing-nets/</x:v>
      </x:c>
      <x:c r="H6" s="37" t="str">
        <x:v>VERIFICADO</x:v>
      </x:c>
      <x:c r="I6" s="40" t="str">
        <x:v>No empalmar como tasa con 731 kg upcycled.</x:v>
      </x:c>
    </x:row>
    <x:row r="7" ht="20" customHeight="1">
      <x:c r="A7" s="38" t="str">
        <x:v>2024</x:v>
      </x:c>
      <x:c r="B7" s="38" t="str">
        <x:v>Redes recicladas</x:v>
      </x:c>
      <x:c r="C7" s="38" t="str">
        <x:v>&gt;2.600</x:v>
      </x:c>
      <x:c r="D7" s="38" t="str">
        <x:v>kg</x:v>
      </x:c>
      <x:c r="E7" s="38" t="str">
        <x:v>OUTPUT CIRCULARIDAD</x:v>
      </x:c>
      <x:c r="F7" s="38" t="str">
        <x:v>Umbral publicado; definición distinta de 2022–23</x:v>
      </x:c>
      <x:c r="G7" s="41" t="str">
        <x:v>https://menorcapreservation.org/our-2024-annual-report-is-here/</x:v>
      </x:c>
      <x:c r="H7" s="38" t="str">
        <x:v>VERIFICADO</x:v>
      </x:c>
      <x:c r="I7" s="39" t="str">
        <x:v>La Memoria 2025 EN repite 2.601 kg como upcycled; posible vintage.</x:v>
      </x:c>
    </x:row>
    <x:row r="8" ht="20" customHeight="1">
      <x:c r="A8" s="37" t="str">
        <x:v>2025</x:v>
      </x:c>
      <x:c r="B8" s="37" t="str">
        <x:v>Redes recogidas</x:v>
      </x:c>
      <x:c r="C8" s="37" t="n">
        <x:v>5890</x:v>
      </x:c>
      <x:c r="D8" s="37" t="str">
        <x:v>kg</x:v>
      </x:c>
      <x:c r="E8" s="37" t="str">
        <x:v>OUTPUT MATERIAL</x:v>
      </x:c>
      <x:c r="F8" s="37" t="str">
        <x:v>Cifra estable del balance 2025</x:v>
      </x:c>
      <x:c r="G8" s="42" t="str">
        <x:v>https://menorcapreservation.org/wp-content/uploads/2026/06/2025-MEMORIA-REPORT-Booklet_compressed.pdf</x:v>
      </x:c>
      <x:c r="H8" s="37" t="str">
        <x:v>VERIFICADO</x:v>
      </x:c>
      <x:c r="I8" s="40" t="str">
        <x:v>Base común para el conflicto de destino material.</x:v>
      </x:c>
    </x:row>
    <x:row r="9" ht="20" customHeight="1">
      <x:c r="A9" s="38" t="str">
        <x:v>2025</x:v>
      </x:c>
      <x:c r="B9" s="38" t="str">
        <x:v>Redes recicladas · versión ES</x:v>
      </x:c>
      <x:c r="C9" s="38" t="n">
        <x:v>2818</x:v>
      </x:c>
      <x:c r="D9" s="38" t="str">
        <x:v>kg</x:v>
      </x:c>
      <x:c r="E9" s="38" t="str">
        <x:v>OUTPUT CIRCULARIDAD</x:v>
      </x:c>
      <x:c r="F9" s="38" t="str">
        <x:v>47,8% de 5.890; consistente con 48% publicado</x:v>
      </x:c>
      <x:c r="G9" s="41" t="str">
        <x:v>https://menorcapreservation.org/wp-content/uploads/2026/06/2025-MEMORIA-REPORT-Booklet_compressed.pdf</x:v>
      </x:c>
      <x:c r="H9" s="38" t="str">
        <x:v>CONFLICTO CONSERVADO</x:v>
      </x:c>
      <x:c r="I9" s="39" t="str">
        <x:v>No usar como cifra única.</x:v>
      </x:c>
    </x:row>
    <x:row r="10" ht="20" customHeight="1">
      <x:c r="A10" s="37" t="str">
        <x:v>2025</x:v>
      </x:c>
      <x:c r="B10" s="37" t="str">
        <x:v>Redes upcycled · versión EN</x:v>
      </x:c>
      <x:c r="C10" s="37" t="n">
        <x:v>2601</x:v>
      </x:c>
      <x:c r="D10" s="37" t="str">
        <x:v>kg</x:v>
      </x:c>
      <x:c r="E10" s="37" t="str">
        <x:v>OUTPUT CIRCULARIDAD / VINTAGE</x:v>
      </x:c>
      <x:c r="F10" s="37" t="str">
        <x:v>44,2% de 5.890; coincide con cifra 2024</x:v>
      </x:c>
      <x:c r="G10" s="42" t="str">
        <x:v>https://menorcapreservation.org/wp-content/uploads/2026/06/2025-MEMORIA-REPORT-Booklet_compressed.pdf</x:v>
      </x:c>
      <x:c r="H10" s="37" t="str">
        <x:v>CONFLICTO CONSERVADO</x:v>
      </x:c>
      <x:c r="I10" s="40" t="str">
        <x:v>No usar como cifra única.</x:v>
      </x:c>
    </x:row>
    <x:row r="11" ht="20" customHeight="1">
      <x:c r="A11" s="38" t="str">
        <x:v>2025</x:v>
      </x:c>
      <x:c r="B11" s="38" t="str">
        <x:v>Redes recicladas · página TUI</x:v>
      </x:c>
      <x:c r="C11" s="38" t="n">
        <x:v>1393</x:v>
      </x:c>
      <x:c r="D11" s="38" t="str">
        <x:v>kg</x:v>
      </x:c>
      <x:c r="E11" s="38" t="str">
        <x:v>OUTPUT CIRCULARIDAD / CONFLICTO</x:v>
      </x:c>
      <x:c r="F11" s="38" t="str">
        <x:v>23,7% de 5.890</x:v>
      </x:c>
      <x:c r="G11" s="41" t="str">
        <x:v>https://menorcapreservation.org/es/1st-year-results-of-our-partnership-with-the-tui-care-foundation/</x:v>
      </x:c>
      <x:c r="H11" s="38" t="str">
        <x:v>CONFLICTO CONSERVADO</x:v>
      </x:c>
      <x:c r="I11" s="39" t="str">
        <x:v>No usar como cifra única.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42" hidden="0" customWidth="1"/>
    <x:col min="4" max="4" width="18" hidden="0" customWidth="1"/>
    <x:col min="5" max="5" width="20" hidden="0" customWidth="1"/>
    <x:col min="6" max="6" width="24" hidden="0" customWidth="1"/>
    <x:col min="7" max="7" width="42" hidden="0" customWidth="1"/>
    <x:col min="8" max="8" width="58" hidden="0" customWidth="1"/>
    <x:col min="9" max="9" width="50" hidden="0" customWidth="1"/>
    <x:col min="10" max="10" width="28" hidden="0" customWidth="1"/>
    <x:col min="11" max="11" width="50" hidden="0" customWidth="1"/>
    <x:col min="12" max="12" width="24" hidden="0" customWidth="1"/>
  </x:cols>
  <x:sheetData>
    <x:row r="1" ht="32" customHeight="1">
      <x:c r="A1" s="4" t="str">
        <x:v>S'Ullestrar · indicadores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Autorreporte y derivados; el índice de productividad no se presenta como efecto causal.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30" customHeight="1">
      <x:c r="A4" s="33" t="str">
        <x:v>Indicador</x:v>
      </x:c>
      <x:c r="B4" s="33" t="str">
        <x:v>2023 base</x:v>
      </x:c>
      <x:c r="C4" s="33" t="str">
        <x:v>2025</x:v>
      </x:c>
      <x:c r="D4" s="33" t="str">
        <x:v>Cambio publicado</x:v>
      </x:c>
      <x:c r="E4" s="33" t="str">
        <x:v>Índice 2023</x:v>
      </x:c>
      <x:c r="F4" s="33" t="str">
        <x:v>Índice 2025</x:v>
      </x:c>
      <x:c r="G4" s="33" t="str">
        <x:v>Derivado</x:v>
      </x:c>
      <x:c r="H4" s="33" t="str">
        <x:v>Tipo</x:v>
      </x:c>
      <x:c r="I4" s="33" t="str">
        <x:v>Interpretación</x:v>
      </x:c>
      <x:c r="J4" s="33" t="str">
        <x:v>Limitación</x:v>
      </x:c>
      <x:c r="K4" s="33" t="str">
        <x:v>Fuente</x:v>
      </x:c>
      <x:c r="L4" s="33" t="str">
        <x:v>Estado</x:v>
      </x:c>
    </x:row>
    <x:row r="5" ht="20" customHeight="1">
      <x:c r="A5" s="38" t="str">
        <x:v>Producción total de leche</x:v>
      </x:c>
      <x:c r="B5" s="38" t="str">
        <x:v>100</x:v>
      </x:c>
      <x:c r="C5" s="38" t="str">
        <x:v>119,45</x:v>
      </x:c>
      <x:c r="D5" s="38" t="str">
        <x:v>+19,45%</x:v>
      </x:c>
      <x:c r="E5" s="38" t="n">
        <x:v>1</x:v>
      </x:c>
      <x:c r="F5" s="38" t="n">
        <x:v>1.1945</x:v>
      </x:c>
      <x:c r="G5" s="38"/>
      <x:c r="H5" s="41" t="str">
        <x:v>OUTCOME PRODUCTIVO</x:v>
      </x:c>
      <x:c r="I5" s="38" t="str">
        <x:v>La producción total aumenta durante la transición regenerativa.</x:v>
      </x:c>
      <x:c r="J5" s="38" t="str">
        <x:v>No tenemos litros absolutos ni estacionalidad mensual.</x:v>
      </x:c>
      <x:c r="K5" s="38" t="str">
        <x:v>https://menorcapreservation.org/wp-content/uploads/2026/06/2025-MEMORIA-REPORT-Booklet_compressed.pdf</x:v>
      </x:c>
      <x:c r="L5" s="39" t="str">
        <x:v>OBSERVADO PUBLICADO</x:v>
      </x:c>
    </x:row>
    <x:row r="6" ht="20" customHeight="1">
      <x:c r="A6" s="37" t="str">
        <x:v>Número de vacas lecheras</x:v>
      </x:c>
      <x:c r="B6" s="37" t="str">
        <x:v>100</x:v>
      </x:c>
      <x:c r="C6" s="37" t="str">
        <x:v>82,4</x:v>
      </x:c>
      <x:c r="D6" s="37" t="str">
        <x:v>−17,6%</x:v>
      </x:c>
      <x:c r="E6" s="37" t="n">
        <x:v>1</x:v>
      </x:c>
      <x:c r="F6" s="37" t="n">
        <x:v>0.824</x:v>
      </x:c>
      <x:c r="G6" s="37"/>
      <x:c r="H6" s="42" t="str">
        <x:v>ESTRUCTURA PRODUCTIVA</x:v>
      </x:c>
      <x:c r="I6" s="37" t="str">
        <x:v>La producción crece pese a una reducción del número de vacas lecheras.</x:v>
      </x:c>
      <x:c r="J6" s="37" t="str">
        <x:v>No conocemos composición exacta, lactación, edades o reemplazos.</x:v>
      </x:c>
      <x:c r="K6" s="37" t="str">
        <x:v>https://menorcapreservation.org/wp-content/uploads/2026/06/2025-MEMORIA-REPORT-Booklet_compressed.pdf</x:v>
      </x:c>
      <x:c r="L6" s="40" t="str">
        <x:v>OBSERVADO PUBLICADO</x:v>
      </x:c>
    </x:row>
    <x:row r="7" ht="20" customHeight="1">
      <x:c r="A7" s="38" t="str">
        <x:v>Producción de leche por vaca · índice</x:v>
      </x:c>
      <x:c r="B7" s="38" t="str">
        <x:v>100</x:v>
      </x:c>
      <x:c r="C7" s="38"/>
      <x:c r="D7" s="38"/>
      <x:c r="E7" s="38" t="n">
        <x:v>1</x:v>
      </x:c>
      <x:c r="F7" s="38" t="n">
        <x:v>1.449635922330097</x:v>
      </x:c>
      <x:c r="G7" s="38" t="n">
        <x:v>0.44963592233009697</x:v>
      </x:c>
      <x:c r="H7" s="41" t="str">
        <x:v>DERIVADO</x:v>
      </x:c>
      <x:c r="I7" s="38" t="str">
        <x:v>Si numerador y denominador son comparables, la producción por vaca aumenta de forma muy marcada.</x:v>
      </x:c>
      <x:c r="J7" s="38" t="str">
        <x:v>Es un cociente de dos cambios agregados; no sustituye litros/vaca reales.</x:v>
      </x:c>
      <x:c r="K7" s="38" t="str">
        <x:v>CALCULO_SULLESTRAR</x:v>
      </x:c>
      <x:c r="L7" s="39" t="str">
        <x:v>DERIVADO QA</x:v>
      </x:c>
    </x:row>
    <x:row r="8" ht="20" customHeight="1">
      <x:c r="A8" s="37" t="str">
        <x:v>Ingresos por ventas</x:v>
      </x:c>
      <x:c r="B8" s="37" t="str">
        <x:v>100</x:v>
      </x:c>
      <x:c r="C8" s="37" t="str">
        <x:v>115</x:v>
      </x:c>
      <x:c r="D8" s="37" t="str">
        <x:v>+15%</x:v>
      </x:c>
      <x:c r="E8" s="37" t="n">
        <x:v>1</x:v>
      </x:c>
      <x:c r="F8" s="37" t="n">
        <x:v>1.15</x:v>
      </x:c>
      <x:c r="G8" s="37"/>
      <x:c r="H8" s="42" t="str">
        <x:v>OUTCOME ECONÓMICO</x:v>
      </x:c>
      <x:c r="I8" s="37" t="str">
        <x:v>Los ingresos de ventas aumentan, aunque menos que la producción lechera.</x:v>
      </x:c>
      <x:c r="J8" s="37" t="str">
        <x:v>Puede cambiar precio, mix de productos y canales.</x:v>
      </x:c>
      <x:c r="K8" s="37" t="str">
        <x:v>https://menorcapreservation.org/wp-content/uploads/2026/06/2025-MEMORIA-REPORT-Booklet_compressed.pdf</x:v>
      </x:c>
      <x:c r="L8" s="40" t="str">
        <x:v>OBSERVADO PUBLICADO</x:v>
      </x:c>
    </x:row>
    <x:row r="9" ht="20" customHeight="1">
      <x:c r="A9" s="38" t="str">
        <x:v>Razas autóctonas en rebaño lechero activo</x:v>
      </x:c>
      <x:c r="B9" s="38" t="str">
        <x:v>—</x:v>
      </x:c>
      <x:c r="C9" s="38" t="str">
        <x:v>28,5%</x:v>
      </x:c>
      <x:c r="D9" s="38" t="str">
        <x:v>—</x:v>
      </x:c>
      <x:c r="E9" s="38"/>
      <x:c r="F9" s="38" t="n">
        <x:v>0.285</x:v>
      </x:c>
      <x:c r="G9" s="38"/>
      <x:c r="H9" s="41" t="str">
        <x:v>OUTCOME DE DIVERSIFICACIÓN</x:v>
      </x:c>
      <x:c r="I9" s="38" t="str">
        <x:v>La transición incorpora recuperación de razas locales, incluida Vaca de la Reina.</x:v>
      </x:c>
      <x:c r="J9" s="38" t="str">
        <x:v>No hay baseline 2023 equivalente publicado.</x:v>
      </x:c>
      <x:c r="K9" s="38" t="str">
        <x:v>https://menorcapreservation.org/wp-content/uploads/2026/06/2025-MEMORIA-REPORT-Booklet_compressed.pdf</x:v>
      </x:c>
      <x:c r="L9" s="39" t="str">
        <x:v>OBSERVADO 2025</x:v>
      </x:c>
    </x:row>
    <x:row r="10" ht="20" customHeight="1">
      <x:c r="A10" s="37" t="str">
        <x:v>Hito evaluación</x:v>
      </x:c>
      <x:c r="B10" s="37" t="str">
        <x:v>Fecha</x:v>
      </x:c>
      <x:c r="C10" s="37" t="str">
        <x:v>Situación</x:v>
      </x:c>
      <x:c r="D10" s="37" t="str">
        <x:v>Qué significa</x:v>
      </x:c>
      <x:c r="E10" s="37" t="str">
        <x:v>Nivel</x:v>
      </x:c>
      <x:c r="F10" s="37" t="str">
        <x:v>Dato requerido</x:v>
      </x:c>
      <x:c r="G10" s="37" t="str">
        <x:v>Diseño GALANZU</x:v>
      </x:c>
      <x:c r="H10" s="42" t="str">
        <x:v>Claim permitido</x:v>
      </x:c>
      <x:c r="I10" s="37" t="str">
        <x:v>Riesgo</x:v>
      </x:c>
      <x:c r="J10" s="37" t="str">
        <x:v>Fuente</x:v>
      </x:c>
      <x:c r="K10" s="37" t="str">
        <x:v>Estado</x:v>
      </x:c>
      <x:c r="L10" s="40" t="str">
        <x:v>Nota</x:v>
      </x:c>
    </x:row>
    <x:row r="11" ht="20" customHeight="1">
      <x:c r="A11" s="38" t="str">
        <x:v>Inicio del proyecto</x:v>
      </x:c>
      <x:c r="B11" s="38" t="n">
        <x:v>2023</x:v>
      </x:c>
      <x:c r="C11" s="38" t="str">
        <x:v>Diagnóstico y plan de acción</x:v>
      </x:c>
      <x:c r="D11" s="38" t="str">
        <x:v>Referencia temporal para cambios económicos publicados</x:v>
      </x:c>
      <x:c r="E11" s="38" t="str">
        <x:v>PRE-PERIODO OPERATIVO</x:v>
      </x:c>
      <x:c r="F11" s="38" t="str">
        <x:v>litros, nº vacas, ventas, costes, clima, suelo</x:v>
      </x:c>
      <x:c r="G11" s="38" t="str">
        <x:v>Serie temporal / índices</x:v>
      </x:c>
      <x:c r="H11" s="41" t="str">
        <x:v>Cambio observado desde 2023</x:v>
      </x:c>
      <x:c r="I11" s="38" t="str">
        <x:v>No es un baseline ambiental completo.</x:v>
      </x:c>
      <x:c r="J11" s="38" t="str">
        <x:v>https://menorcapreservation.org/es/grants/menorca-preservada-pilot-farm-sullestrar/</x:v>
      </x:c>
      <x:c r="K11" s="38" t="str">
        <x:v>CERRADO</x:v>
      </x:c>
      <x:c r="L11" s="39"/>
    </x:row>
    <x:row r="12" ht="20" customHeight="1">
      <x:c r="A12" s="37" t="str">
        <x:v>Certificación ecológica prevista</x:v>
      </x:c>
      <x:c r="B12" s="37" t="n">
        <x:v>2026</x:v>
      </x:c>
      <x:c r="C12" s="37" t="str">
        <x:v>Hito final del Plan de Acción</x:v>
      </x:c>
      <x:c r="D12" s="37" t="str">
        <x:v>La propia organización prevé establecer una línea base clara tras la certificación</x:v>
      </x:c>
      <x:c r="E12" s="37" t="str">
        <x:v>BASELINE FORMAL FUTURA</x:v>
      </x:c>
      <x:c r="F12" s="37" t="str">
        <x:v>suelo, biodiversidad, carbono, agua, productividad, costes</x:v>
      </x:c>
      <x:c r="G12" s="37" t="str">
        <x:v>Baseline armonizada 2026</x:v>
      </x:c>
      <x:c r="H12" s="42" t="str">
        <x:v>Punto cero para evaluación 2027</x:v>
      </x:c>
      <x:c r="I12" s="37" t="str">
        <x:v>Ocurre después de varios años de transición.</x:v>
      </x:c>
      <x:c r="J12" s="37" t="str">
        <x:v>https://menorcapreservation.org/wp-content/uploads/2026/06/2025-MEMORIA-REPORT-Booklet_compressed.pdf</x:v>
      </x:c>
      <x:c r="K12" s="37" t="str">
        <x:v>PLANIFICADO</x:v>
      </x:c>
      <x:c r="L12" s="40"/>
    </x:row>
    <x:row r="13" ht="20" customHeight="1">
      <x:c r="A13" s="38" t="str">
        <x:v>Evaluación robusta prevista</x:v>
      </x:c>
      <x:c r="B13" s="38" t="n">
        <x:v>2027</x:v>
      </x:c>
      <x:c r="C13" s="38" t="str">
        <x:v>Un año después de baseline/certificación</x:v>
      </x:c>
      <x:c r="D13" s="38" t="str">
        <x:v>MeP y The Regen prevén evaluar impacto económico y ambiental</x:v>
      </x:c>
      <x:c r="E13" s="38" t="str">
        <x:v>EVALUACIÓN FUTURA</x:v>
      </x:c>
      <x:c r="F13" s="38" t="str">
        <x:v>2026 baseline + 2027 seguimiento + método</x:v>
      </x:c>
      <x:c r="G13" s="38" t="str">
        <x:v>before/after estandarizado; benchmark farms si posible</x:v>
      </x:c>
      <x:c r="H13" s="41" t="str">
        <x:v>Impacto de transición con mayor rigor</x:v>
      </x:c>
      <x:c r="I13" s="38" t="str">
        <x:v>Sin grupo comparador seguirá limitada la atribución causal.</x:v>
      </x:c>
      <x:c r="J13" s="38" t="str">
        <x:v>https://menorcapreservation.org/wp-content/uploads/2026/06/2025-MEMORIA-REPORT-Booklet_compressed.pdf</x:v>
      </x:c>
      <x:c r="K13" s="38" t="str">
        <x:v>PLANIFICADO</x:v>
      </x:c>
      <x:c r="L13" s="39"/>
    </x:row>
  </x:sheetData>
  <x:mergeCells>
    <x:mergeCell ref="A1:L1"/>
    <x:mergeCell ref="A2:L2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16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9" hidden="0" customWidth="1"/>
    <x:col min="11" max="11" width="19" hidden="0" customWidth="1"/>
    <x:col min="12" max="12" width="20" hidden="0" customWidth="1"/>
    <x:col min="13" max="13" width="58" hidden="0" customWidth="1"/>
    <x:col min="14" max="14" width="58" hidden="0" customWidth="1"/>
  </x:cols>
  <x:sheetData>
    <x:row r="1" ht="32" customHeight="1">
      <x:c r="A1" s="4" t="str">
        <x:v>Capacidad institucional · cuentas PGC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Contexto de capacidad, no medida de impacto ambiental. Importes y ratios no se suman con outputs de proyecto.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4" ht="30" customHeight="1">
      <x:c r="A4" s="33" t="str">
        <x:v>Ejercicio</x:v>
      </x:c>
      <x:c r="B4" s="33" t="str">
        <x:v>Ingresos actividad propia €</x:v>
      </x:c>
      <x:c r="C4" s="33" t="str">
        <x:v>Subv./donaciones €</x:v>
      </x:c>
      <x:c r="D4" s="33" t="str">
        <x:v>Servicios €</x:v>
      </x:c>
      <x:c r="E4" s="33" t="str">
        <x:v>Convenios €</x:v>
      </x:c>
      <x:c r="F4" s="33" t="str">
        <x:v>Ayudas y otros €</x:v>
      </x:c>
      <x:c r="G4" s="33" t="str">
        <x:v>Personal €</x:v>
      </x:c>
      <x:c r="H4" s="33" t="str">
        <x:v>Otros gastos €</x:v>
      </x:c>
      <x:c r="I4" s="33" t="str">
        <x:v>Excedente €</x:v>
      </x:c>
      <x:c r="J4" s="33" t="str">
        <x:v>% subv./ingresos</x:v>
      </x:c>
      <x:c r="K4" s="33" t="str">
        <x:v>% personal/ingresos</x:v>
      </x:c>
      <x:c r="L4" s="33" t="str">
        <x:v>Excedente/ingresos</x:v>
      </x:c>
      <x:c r="M4" s="33" t="str">
        <x:v>Fuente</x:v>
      </x:c>
      <x:c r="N4" s="33" t="str">
        <x:v>Nota</x:v>
      </x:c>
    </x:row>
    <x:row r="5" ht="20" customHeight="1">
      <x:c r="A5" s="38" t="n">
        <x:v>2018</x:v>
      </x:c>
      <x:c r="B5" s="45" t="n">
        <x:v>88898.24</x:v>
      </x:c>
      <x:c r="C5" s="45" t="n">
        <x:v>88898.24</x:v>
      </x:c>
      <x:c r="D5" s="45" t="n">
        <x:v>0</x:v>
      </x:c>
      <x:c r="E5" s="45" t="n">
        <x:v>0</x:v>
      </x:c>
      <x:c r="F5" s="45" t="n">
        <x:v>-66004.31</x:v>
      </x:c>
      <x:c r="G5" s="45" t="n">
        <x:v>-22324.01</x:v>
      </x:c>
      <x:c r="H5" s="45" t="n">
        <x:v>-22988.73</x:v>
      </x:c>
      <x:c r="I5" s="45" t="n">
        <x:v>-22495.51</x:v>
      </x:c>
      <x:c r="J5" s="51" t="n">
        <x:f>IF(B5=0,"",C5/B5)</x:f>
        <x:v>1</x:v>
      </x:c>
      <x:c r="K5" s="51" t="n">
        <x:f>IF(B5=0,"",ABS(G5)/B5)</x:f>
        <x:v>0.2511186948133056</x:v>
      </x:c>
      <x:c r="L5" s="51" t="n">
        <x:f>IF(B5=0,"",I5/B5)</x:f>
        <x:v>-0.25304786686440583</x:v>
      </x:c>
      <x:c r="M5" s="41" t="str">
        <x:v>https://menorcapreservation.org/wp-content/uploads/2024/06/2018-Cuentas-Anuales-Menorca-Preservation.pdf</x:v>
      </x:c>
      <x:c r="N5" s="38" t="str">
        <x:v>PGC oficial; incluye otros resultados -76,70 € fuera de las columnas de gasto.</x:v>
      </x:c>
    </x:row>
    <x:row r="6" ht="20" customHeight="1">
      <x:c r="A6" s="37" t="n">
        <x:v>2019</x:v>
      </x:c>
      <x:c r="B6" s="46" t="n">
        <x:v>207017.08</x:v>
      </x:c>
      <x:c r="C6" s="46" t="n">
        <x:v>207017.08</x:v>
      </x:c>
      <x:c r="D6" s="46" t="n">
        <x:v>0</x:v>
      </x:c>
      <x:c r="E6" s="46" t="n">
        <x:v>0</x:v>
      </x:c>
      <x:c r="F6" s="46" t="n">
        <x:v>-110070.4</x:v>
      </x:c>
      <x:c r="G6" s="46" t="n">
        <x:v>-37070.43</x:v>
      </x:c>
      <x:c r="H6" s="46" t="n">
        <x:v>-10632.02</x:v>
      </x:c>
      <x:c r="I6" s="46" t="n">
        <x:v>49244.19</x:v>
      </x:c>
      <x:c r="J6" s="52" t="n">
        <x:f>IF(B6=0,"",C6/B6)</x:f>
        <x:v>1</x:v>
      </x:c>
      <x:c r="K6" s="52" t="n">
        <x:f>IF(B6=0,"",ABS(G6)/B6)</x:f>
        <x:v>0.17906942750810706</x:v>
      </x:c>
      <x:c r="L6" s="52" t="n">
        <x:f>IF(B6=0,"",I6/B6)</x:f>
        <x:v>0.23787501011993795</x:v>
      </x:c>
      <x:c r="M6" s="42" t="str">
        <x:v>https://menorcapreservation.org/wp-content/uploads/2024/06/2020-Cuentas-Anuales-Menorca-Preservation.pdf</x:v>
      </x:c>
      <x:c r="N6" s="37" t="str">
        <x:v>PGC 2019 tomado del comparativo oficial incluido en CCAA 2020; reconciliado con Memoria Económica 2019.</x:v>
      </x:c>
    </x:row>
    <x:row r="7" ht="20" customHeight="1">
      <x:c r="A7" s="38" t="n">
        <x:v>2020</x:v>
      </x:c>
      <x:c r="B7" s="45" t="n">
        <x:v>103917.1</x:v>
      </x:c>
      <x:c r="C7" s="45" t="n">
        <x:v>103917.1</x:v>
      </x:c>
      <x:c r="D7" s="45" t="n">
        <x:v>0</x:v>
      </x:c>
      <x:c r="E7" s="45" t="n">
        <x:v>0</x:v>
      </x:c>
      <x:c r="F7" s="45" t="n">
        <x:v>-82293.8</x:v>
      </x:c>
      <x:c r="G7" s="45" t="n">
        <x:v>-33844</x:v>
      </x:c>
      <x:c r="H7" s="45" t="n">
        <x:v>-7217.5</x:v>
      </x:c>
      <x:c r="I7" s="45" t="n">
        <x:v>-19438.2</x:v>
      </x:c>
      <x:c r="J7" s="51" t="n">
        <x:f>IF(B7=0,"",C7/B7)</x:f>
        <x:v>1</x:v>
      </x:c>
      <x:c r="K7" s="51" t="n">
        <x:f>IF(B7=0,"",ABS(G7)/B7)</x:f>
        <x:v>0.3256826836006778</x:v>
      </x:c>
      <x:c r="L7" s="51" t="n">
        <x:f>IF(B7=0,"",I7/B7)</x:f>
        <x:v>-0.18705487354824182</x:v>
      </x:c>
      <x:c r="M7" s="41" t="str">
        <x:v>https://menorcapreservation.org/wp-content/uploads/2024/06/2020-Cuentas-Anuales-Menorca-Preservation.pdf</x:v>
      </x:c>
      <x:c r="N7" s="38" t="str">
        <x:v>PGC oficial; ejercicio afectado por COVID-19.</x:v>
      </x:c>
    </x:row>
    <x:row r="8" ht="20" customHeight="1">
      <x:c r="A8" s="37" t="n">
        <x:v>2021</x:v>
      </x:c>
      <x:c r="B8" s="46" t="n">
        <x:v>225622.32</x:v>
      </x:c>
      <x:c r="C8" s="46" t="n">
        <x:v>204328.92</x:v>
      </x:c>
      <x:c r="D8" s="46" t="n">
        <x:v>21293.4</x:v>
      </x:c>
      <x:c r="E8" s="46" t="n">
        <x:v>0</x:v>
      </x:c>
      <x:c r="F8" s="46" t="n">
        <x:v>-86384.25</x:v>
      </x:c>
      <x:c r="G8" s="46" t="n">
        <x:v>-53610.83</x:v>
      </x:c>
      <x:c r="H8" s="46" t="n">
        <x:v>-43234.52</x:v>
      </x:c>
      <x:c r="I8" s="46" t="n">
        <x:v>41124.64</x:v>
      </x:c>
      <x:c r="J8" s="52" t="n">
        <x:f>IF(B8=0,"",C8/B8)</x:f>
        <x:v>0.9056236989319142</x:v>
      </x:c>
      <x:c r="K8" s="52" t="n">
        <x:f>IF(B8=0,"",ABS(G8)/B8)</x:f>
        <x:v>0.2376131492664378</x:v>
      </x:c>
      <x:c r="L8" s="52" t="n">
        <x:f>IF(B8=0,"",I8/B8)</x:f>
        <x:v>0.18227203762464636</x:v>
      </x:c>
      <x:c r="M8" s="42" t="str">
        <x:v>https://menorcapreservation.org/wp-content/uploads/2024/06/2022-Cuentas-Anuales-Menorca-Preservation.pdf</x:v>
      </x:c>
      <x:c r="N8" s="37" t="str">
        <x:v>PGC: no interpretar como margen empresarial.</x:v>
      </x:c>
    </x:row>
    <x:row r="9" ht="20" customHeight="1">
      <x:c r="A9" s="38" t="n">
        <x:v>2022</x:v>
      </x:c>
      <x:c r="B9" s="45" t="n">
        <x:v>286017.83</x:v>
      </x:c>
      <x:c r="C9" s="45" t="n">
        <x:v>268662.46</x:v>
      </x:c>
      <x:c r="D9" s="45" t="n">
        <x:v>17355.37</x:v>
      </x:c>
      <x:c r="E9" s="45" t="n">
        <x:v>0</x:v>
      </x:c>
      <x:c r="F9" s="45" t="n">
        <x:v>-76980.38</x:v>
      </x:c>
      <x:c r="G9" s="45" t="n">
        <x:v>-69235.82</x:v>
      </x:c>
      <x:c r="H9" s="45" t="n">
        <x:v>-73169.7</x:v>
      </x:c>
      <x:c r="I9" s="45" t="n">
        <x:v>63811.71</x:v>
      </x:c>
      <x:c r="J9" s="51" t="n">
        <x:f>IF(B9=0,"",C9/B9)</x:f>
        <x:v>0.9393206710225024</x:v>
      </x:c>
      <x:c r="K9" s="51" t="n">
        <x:f>IF(B9=0,"",ABS(G9)/B9)</x:f>
        <x:v>0.2420681955387187</x:v>
      </x:c>
      <x:c r="L9" s="51" t="n">
        <x:f>IF(B9=0,"",I9/B9)</x:f>
        <x:v>0.2231039582392468</x:v>
      </x:c>
      <x:c r="M9" s="41" t="str">
        <x:v>https://menorcapreservation.org/wp-content/uploads/2024/06/2022-Cuentas-Anuales-Menorca-Preservation.pdf</x:v>
      </x:c>
      <x:c r="N9" s="38" t="str">
        <x:v>PGC: no interpretar como margen empresarial.</x:v>
      </x:c>
    </x:row>
    <x:row r="10" ht="20" customHeight="1">
      <x:c r="A10" s="37" t="n">
        <x:v>2023</x:v>
      </x:c>
      <x:c r="B10" s="46" t="n">
        <x:v>471636.9</x:v>
      </x:c>
      <x:c r="C10" s="46" t="n">
        <x:v>467334.67</x:v>
      </x:c>
      <x:c r="D10" s="46" t="n">
        <x:v>4302.23</x:v>
      </x:c>
      <x:c r="E10" s="46" t="n">
        <x:v>0</x:v>
      </x:c>
      <x:c r="F10" s="46" t="n">
        <x:v>-102575.95</x:v>
      </x:c>
      <x:c r="G10" s="46" t="n">
        <x:v>-149093.72</x:v>
      </x:c>
      <x:c r="H10" s="46" t="n">
        <x:v>-118948.22</x:v>
      </x:c>
      <x:c r="I10" s="46" t="n">
        <x:v>93371.68</x:v>
      </x:c>
      <x:c r="J10" s="52" t="n">
        <x:f>IF(B10=0,"",C10/B10)</x:f>
        <x:v>0.9908780886313178</x:v>
      </x:c>
      <x:c r="K10" s="52" t="n">
        <x:f>IF(B10=0,"",ABS(G10)/B10)</x:f>
        <x:v>0.31611970988699145</x:v>
      </x:c>
      <x:c r="L10" s="52" t="n">
        <x:f>IF(B10=0,"",I10/B10)</x:f>
        <x:v>0.19797365303690187</x:v>
      </x:c>
      <x:c r="M10" s="42" t="str">
        <x:v>https://menorcapreservation.org/wp-content/uploads/2026/01/CCAA-2024.pdf</x:v>
      </x:c>
      <x:c r="N10" s="37" t="str">
        <x:v>PGC: no interpretar como margen empresarial.</x:v>
      </x:c>
    </x:row>
    <x:row r="11" ht="20" customHeight="1">
      <x:c r="A11" s="38" t="n">
        <x:v>2024</x:v>
      </x:c>
      <x:c r="B11" s="45" t="n">
        <x:v>498658.67</x:v>
      </x:c>
      <x:c r="C11" s="45" t="n">
        <x:v>483198.67</x:v>
      </x:c>
      <x:c r="D11" s="45" t="n">
        <x:v>460</x:v>
      </x:c>
      <x:c r="E11" s="45" t="n">
        <x:v>15000</x:v>
      </x:c>
      <x:c r="F11" s="45" t="n">
        <x:v>-84562.26</x:v>
      </x:c>
      <x:c r="G11" s="45" t="n">
        <x:v>-132154.69</x:v>
      </x:c>
      <x:c r="H11" s="45" t="n">
        <x:v>-156305.48</x:v>
      </x:c>
      <x:c r="I11" s="45" t="n">
        <x:v>114518.76</x:v>
      </x:c>
      <x:c r="J11" s="51" t="n">
        <x:f>IF(B11=0,"",C11/B11)</x:f>
        <x:v>0.9689968290333747</x:v>
      </x:c>
      <x:c r="K11" s="51" t="n">
        <x:f>IF(B11=0,"",ABS(G11)/B11)</x:f>
        <x:v>0.26502033946386616</x:v>
      </x:c>
      <x:c r="L11" s="51" t="n">
        <x:f>IF(B11=0,"",I11/B11)</x:f>
        <x:v>0.22965360253337216</x:v>
      </x:c>
      <x:c r="M11" s="41" t="str">
        <x:v>https://menorcapreservation.org/wp-content/uploads/2026/01/CCAA-2024.pdf</x:v>
      </x:c>
      <x:c r="N11" s="38" t="str">
        <x:v>PGC: no interpretar como margen empresarial.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26" hidden="0" customWidth="1"/>
    <x:col min="8" max="8" width="24" hidden="0" customWidth="1"/>
    <x:col min="9" max="9" width="50" hidden="0" customWidth="1"/>
    <x:col min="10" max="10" width="52" hidden="0" customWidth="1"/>
    <x:col min="11" max="11" width="58" hidden="0" customWidth="1"/>
    <x:col min="12" max="12" width="24" hidden="0" customWidth="1"/>
  </x:cols>
  <x:sheetData>
    <x:row r="1" ht="32" customHeight="1">
      <x:c r="A1" s="4" t="str">
        <x:v>Capacidad institucional · portfolio 2025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Scorecard separado de la atribución ambiental; capacidad y outputs no equivalen a impacto.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30" customHeight="1">
      <x:c r="A4" s="33" t="str">
        <x:v>Dimensión</x:v>
      </x:c>
      <x:c r="B4" s="33" t="str">
        <x:v>Indicador</x:v>
      </x:c>
      <x:c r="C4" s="33" t="str">
        <x:v>2024</x:v>
      </x:c>
      <x:c r="D4" s="33" t="str">
        <x:v>2025</x:v>
      </x:c>
      <x:c r="E4" s="33" t="str">
        <x:v>Cambio</x:v>
      </x:c>
      <x:c r="F4" s="33" t="str">
        <x:v>Comparabilidad</x:v>
      </x:c>
      <x:c r="G4" s="33" t="str">
        <x:v>Nivel evidencia</x:v>
      </x:c>
      <x:c r="H4" s="33" t="str">
        <x:v>Atribución MeP</x:v>
      </x:c>
      <x:c r="I4" s="33" t="str">
        <x:v>Lectura permitida</x:v>
      </x:c>
      <x:c r="J4" s="33" t="str">
        <x:v>Limitación</x:v>
      </x:c>
      <x:c r="K4" s="33" t="str">
        <x:v>Fuente</x:v>
      </x:c>
      <x:c r="L4" s="33" t="str">
        <x:v>Estado</x:v>
      </x:c>
    </x:row>
    <x:row r="5" ht="28" customHeight="1">
      <x:c r="A5" s="38" t="str">
        <x:v>Movilización</x:v>
      </x:c>
      <x:c r="B5" s="38" t="str">
        <x:v>Fondos recaudados (€)</x:v>
      </x:c>
      <x:c r="C5" s="38" t="n">
        <x:v>492942</x:v>
      </x:c>
      <x:c r="D5" s="38" t="n">
        <x:v>476026</x:v>
      </x:c>
      <x:c r="E5" s="51" t="n">
        <x:v>-0.03431641044991096</x:v>
      </x:c>
      <x:c r="F5" s="38" t="str">
        <x:v>ALTA</x:v>
      </x:c>
      <x:c r="G5" s="38" t="str">
        <x:v>OBSERVADO / TESORERÍA</x:v>
      </x:c>
      <x:c r="H5" s="38" t="str">
        <x:v>ALTA</x:v>
      </x:c>
      <x:c r="I5" s="38" t="str">
        <x:v>La captación se mantiene cerca de medio millón anual.</x:v>
      </x:c>
      <x:c r="J5" s="38" t="str">
        <x:v>Tesorería no equivale a ingresos PGC ni fondos ejecutados.</x:v>
      </x:c>
      <x:c r="K5" s="41" t="str">
        <x:v>https://menorcapreservation.org/a-year-of-impact-our-2025-annual-report/</x:v>
      </x:c>
      <x:c r="L5" s="39" t="str">
        <x:v>VERIFICADO</x:v>
      </x:c>
    </x:row>
    <x:row r="6" ht="28" customHeight="1">
      <x:c r="A6" s="37" t="str">
        <x:v>Asignación</x:v>
      </x:c>
      <x:c r="B6" s="37" t="str">
        <x:v>Fondos destinados a proyectos (€)</x:v>
      </x:c>
      <x:c r="C6" s="37" t="n">
        <x:v>292405</x:v>
      </x:c>
      <x:c r="D6" s="37" t="n">
        <x:v>412229</x:v>
      </x:c>
      <x:c r="E6" s="52" t="n">
        <x:v>0.40978779432636236</x:v>
      </x:c>
      <x:c r="F6" s="37" t="str">
        <x:v>MEDIA–ALTA</x:v>
      </x:c>
      <x:c r="G6" s="37" t="str">
        <x:v>OBSERVADO / IMPACTO</x:v>
      </x:c>
      <x:c r="H6" s="37" t="str">
        <x:v>ALTA</x:v>
      </x:c>
      <x:c r="I6" s="37" t="str">
        <x:v>El volumen destinado a proyectos aumenta de forma material.</x:v>
      </x:c>
      <x:c r="J6" s="37" t="str">
        <x:v>Puede existir timing distinto entre fondos recaudados y asignados.</x:v>
      </x:c>
      <x:c r="K6" s="42" t="str">
        <x:v>https://menorcapreservation.org/wp-content/uploads/2026/06/2025-MEMORIA-REPORT-Booklet_compressed.pdf</x:v>
      </x:c>
      <x:c r="L6" s="40" t="str">
        <x:v>VERIFICADO</x:v>
      </x:c>
    </x:row>
    <x:row r="7" ht="28" customHeight="1">
      <x:c r="A7" s="38" t="str">
        <x:v>Cartera</x:v>
      </x:c>
      <x:c r="B7" s="38" t="str">
        <x:v>Proyectos financiados</x:v>
      </x:c>
      <x:c r="C7" s="38" t="n">
        <x:v>23</x:v>
      </x:c>
      <x:c r="D7" s="38" t="n">
        <x:v>23</x:v>
      </x:c>
      <x:c r="E7" s="51" t="n">
        <x:v>0</x:v>
      </x:c>
      <x:c r="F7" s="38" t="str">
        <x:v>ALTA</x:v>
      </x:c>
      <x:c r="G7" s="38" t="str">
        <x:v>OBSERVADO</x:v>
      </x:c>
      <x:c r="H7" s="38" t="str">
        <x:v>ALTA</x:v>
      </x:c>
      <x:c r="I7" s="38" t="str">
        <x:v>La cartera mantiene 23 proyectos y aumenta profundidad/financiación.</x:v>
      </x:c>
      <x:c r="J7" s="38" t="str">
        <x:v>Número de proyectos no mide calidad ni impacto medio.</x:v>
      </x:c>
      <x:c r="K7" s="41" t="str">
        <x:v>https://menorcapreservation.org/a-year-of-impact-our-2025-annual-report/</x:v>
      </x:c>
      <x:c r="L7" s="39" t="str">
        <x:v>VERIFICADO</x:v>
      </x:c>
    </x:row>
    <x:row r="8" ht="28" customHeight="1">
      <x:c r="A8" s="37" t="str">
        <x:v>Ecosistema</x:v>
      </x:c>
      <x:c r="B8" s="37" t="str">
        <x:v>Organizaciones apoyadas</x:v>
      </x:c>
      <x:c r="C8" s="37" t="n">
        <x:v>9</x:v>
      </x:c>
      <x:c r="D8" s="37" t="n">
        <x:v>10</x:v>
      </x:c>
      <x:c r="E8" s="52" t="n">
        <x:v>0.11111111111111116</x:v>
      </x:c>
      <x:c r="F8" s="37" t="str">
        <x:v>ALTA</x:v>
      </x:c>
      <x:c r="G8" s="37" t="str">
        <x:v>OBSERVADO</x:v>
      </x:c>
      <x:c r="H8" s="37" t="str">
        <x:v>ALTA</x:v>
      </x:c>
      <x:c r="I8" s="37" t="str">
        <x:v>Se amplía ligeramente la red de entidades locales apoyadas.</x:v>
      </x:c>
      <x:c r="J8" s="37" t="str">
        <x:v>No captura intensidad por organización.</x:v>
      </x:c>
      <x:c r="K8" s="42" t="str">
        <x:v>https://menorcapreservation.org/a-year-of-impact-our-2025-annual-report/</x:v>
      </x:c>
      <x:c r="L8" s="40" t="str">
        <x:v>VERIFICADO</x:v>
      </x:c>
    </x:row>
    <x:row r="9" ht="28" customHeight="1">
      <x:c r="A9" s="38" t="str">
        <x:v>Educación</x:v>
      </x:c>
      <x:c r="B9" s="38" t="str">
        <x:v>Niños y niñas participantes</x:v>
      </x:c>
      <x:c r="C9" s="38" t="n">
        <x:v>998</x:v>
      </x:c>
      <x:c r="D9" s="38" t="n">
        <x:v>2677</x:v>
      </x:c>
      <x:c r="E9" s="51" t="n">
        <x:v>1.682364729458918</x:v>
      </x:c>
      <x:c r="F9" s="38" t="str">
        <x:v>MEDIA</x:v>
      </x:c>
      <x:c r="G9" s="38" t="str">
        <x:v>OUTPUT SOCIAL</x:v>
      </x:c>
      <x:c r="H9" s="38" t="str">
        <x:v>ALTA / CARTERA</x:v>
      </x:c>
      <x:c r="I9" s="38" t="str">
        <x:v>El alcance educativo reportado crece con fuerza.</x:v>
      </x:c>
      <x:c r="J9" s="38" t="str">
        <x:v>Definición exacta de participante puede variar entre años/proyectos.</x:v>
      </x:c>
      <x:c r="K9" s="41" t="str">
        <x:v>https://menorcapreservation.org/a-year-of-impact-our-2025-annual-report/</x:v>
      </x:c>
      <x:c r="L9" s="39" t="str">
        <x:v>VERIFICADO</x:v>
      </x:c>
    </x:row>
    <x:row r="10" ht="28" customHeight="1">
      <x:c r="A10" s="37" t="str">
        <x:v>Participación</x:v>
      </x:c>
      <x:c r="B10" s="37" t="str">
        <x:v>Voluntarios participantes</x:v>
      </x:c>
      <x:c r="C10" s="37" t="n">
        <x:v>1067</x:v>
      </x:c>
      <x:c r="D10" s="37" t="n">
        <x:v>1285</x:v>
      </x:c>
      <x:c r="E10" s="52" t="n">
        <x:v>0.20431115276476097</x:v>
      </x:c>
      <x:c r="F10" s="37" t="str">
        <x:v>MEDIA</x:v>
      </x:c>
      <x:c r="G10" s="37" t="str">
        <x:v>OUTPUT SOCIAL</x:v>
      </x:c>
      <x:c r="H10" s="37" t="str">
        <x:v>ALTA / CARTERA</x:v>
      </x:c>
      <x:c r="I10" s="37" t="str">
        <x:v>Crecimiento de la movilización voluntaria.</x:v>
      </x:c>
      <x:c r="J10" s="37" t="str">
        <x:v>2024 combina voluntariado/participantes en algunas fuentes; revisar definición fina.</x:v>
      </x:c>
      <x:c r="K10" s="42" t="str">
        <x:v>https://menorcapreservation.org/a-year-of-impact-our-2025-annual-report/</x:v>
      </x:c>
      <x:c r="L10" s="40" t="str">
        <x:v>VERIFICADO</x:v>
      </x:c>
    </x:row>
    <x:row r="11" ht="28" customHeight="1">
      <x:c r="A11" s="38" t="str">
        <x:v>Sector primario</x:v>
      </x:c>
      <x:c r="B11" s="38" t="str">
        <x:v>Personas involucradas en prácticas sostenibles</x:v>
      </x:c>
      <x:c r="C11" s="38" t="n">
        <x:v>160</x:v>
      </x:c>
      <x:c r="D11" s="38" t="n">
        <x:v>210</x:v>
      </x:c>
      <x:c r="E11" s="51" t="n">
        <x:v>0.3125</x:v>
      </x:c>
      <x:c r="F11" s="38" t="str">
        <x:v>MEDIA</x:v>
      </x:c>
      <x:c r="G11" s="38" t="str">
        <x:v>OUTCOME INTERMEDIO / ALCANCE</x:v>
      </x:c>
      <x:c r="H11" s="38" t="str">
        <x:v>MEDIA–ALTA CONTRIBUCIÓN</x:v>
      </x:c>
      <x:c r="I11" s="38" t="str">
        <x:v>Aumenta el alcance del pilar Tierra sobre el sector primario.</x:v>
      </x:c>
      <x:c r="J11" s="38" t="str">
        <x:v>No mide adopción permanente por persona.</x:v>
      </x:c>
      <x:c r="K11" s="41" t="str">
        <x:v>https://menorcapreservation.org/a-year-of-impact-our-2025-annual-report/</x:v>
      </x:c>
      <x:c r="L11" s="39" t="str">
        <x:v>VERIFICADO</x:v>
      </x:c>
    </x:row>
    <x:row r="12" ht="28" customHeight="1">
      <x:c r="A12" s="37" t="str">
        <x:v>Tierra</x:v>
      </x:c>
      <x:c r="B12" s="37" t="str">
        <x:v>Fincas Custodia Agraria con mejores recursos climáticos</x:v>
      </x:c>
      <x:c r="C12" s="37"/>
      <x:c r="D12" s="37" t="n">
        <x:v>42</x:v>
      </x:c>
      <x:c r="E12" s="52"/>
      <x:c r="F12" s="37" t="str">
        <x:v>NUEVA MÉTRICA</x:v>
      </x:c>
      <x:c r="G12" s="37" t="str">
        <x:v>OUTPUT / RESILIENCIA</x:v>
      </x:c>
      <x:c r="H12" s="37" t="str">
        <x:v>CONTRIBUCIÓN</x:v>
      </x:c>
      <x:c r="I12" s="37" t="str">
        <x:v>Escala territorial relevante del apoyo a fincas.</x:v>
      </x:c>
      <x:c r="J12" s="37" t="str">
        <x:v>No dispone de serie 2024 idéntica.</x:v>
      </x:c>
      <x:c r="K12" s="42" t="str">
        <x:v>https://menorcapreservation.org/wp-content/uploads/2026/06/2025-MEMORIA-REPORT-Booklet_compressed.pdf</x:v>
      </x:c>
      <x:c r="L12" s="40" t="str">
        <x:v>VERIFICADO</x:v>
      </x:c>
    </x:row>
    <x:row r="13" ht="28" customHeight="1">
      <x:c r="A13" s="38" t="str">
        <x:v>Ciencia</x:v>
      </x:c>
      <x:c r="B13" s="38" t="str">
        <x:v>Especies y hábitats analizados/monitorizados</x:v>
      </x:c>
      <x:c r="C13" s="38"/>
      <x:c r="D13" s="38" t="n">
        <x:v>43</x:v>
      </x:c>
      <x:c r="E13" s="51"/>
      <x:c r="F13" s="38" t="str">
        <x:v>NUEVA MÉTRICA</x:v>
      </x:c>
      <x:c r="G13" s="38" t="str">
        <x:v>OUTPUT DE CONOCIMIENTO</x:v>
      </x:c>
      <x:c r="H13" s="38" t="str">
        <x:v>CONTRIBUCIÓN</x:v>
      </x:c>
      <x:c r="I13" s="38" t="str">
        <x:v>La cartera produce conocimiento ecológico multisectorial.</x:v>
      </x:c>
      <x:c r="J13" s="38" t="str">
        <x:v>Conteo heterogéneo de especies/hábitats.</x:v>
      </x:c>
      <x:c r="K13" s="41" t="str">
        <x:v>https://menorcapreservation.org/wp-content/uploads/2026/06/2025-MEMORIA-REPORT-Booklet_compressed.pdf</x:v>
      </x:c>
      <x:c r="L13" s="39" t="str">
        <x:v>VERIFICADO</x:v>
      </x:c>
    </x:row>
    <x:row r="14" ht="28" customHeight="1">
      <x:c r="A14" s="37" t="str">
        <x:v>Ciencia</x:v>
      </x:c>
      <x:c r="B14" s="37" t="str">
        <x:v>Científicos y aprendices en terreno</x:v>
      </x:c>
      <x:c r="C14" s="37"/>
      <x:c r="D14" s="37" t="n">
        <x:v>98</x:v>
      </x:c>
      <x:c r="E14" s="52"/>
      <x:c r="F14" s="37" t="str">
        <x:v>NUEVA MÉTRICA</x:v>
      </x:c>
      <x:c r="G14" s="37" t="str">
        <x:v>OUTPUT DE CAPACIDAD</x:v>
      </x:c>
      <x:c r="H14" s="37" t="str">
        <x:v>CONTRIBUCIÓN</x:v>
      </x:c>
      <x:c r="I14" s="37" t="str">
        <x:v>Capacidad científica y formativa asociada a los proyectos.</x:v>
      </x:c>
      <x:c r="J14" s="37" t="str">
        <x:v>No equivale a empleos permanentes.</x:v>
      </x:c>
      <x:c r="K14" s="42" t="str">
        <x:v>https://menorcapreservation.org/wp-content/uploads/2026/06/2025-MEMORIA-REPORT-Booklet_compressed.pdf</x:v>
      </x:c>
      <x:c r="L14" s="40" t="str">
        <x:v>VERIFICADO</x:v>
      </x:c>
    </x:row>
    <x:row r="15" ht="28" customHeight="1">
      <x:c r="A15" s="38" t="str">
        <x:v>Hábitats</x:v>
      </x:c>
      <x:c r="B15" s="38" t="str">
        <x:v>Superficie monitorizada/cartografiada (ha)</x:v>
      </x:c>
      <x:c r="C15" s="38" t="n">
        <x:v>4276.3</x:v>
      </x:c>
      <x:c r="D15" s="38" t="n">
        <x:v>572</x:v>
      </x:c>
      <x:c r="E15" s="51"/>
      <x:c r="F15" s="38" t="str">
        <x:v>BAJA ENTRE AÑOS</x:v>
      </x:c>
      <x:c r="G15" s="38" t="str">
        <x:v>OUTPUT DE CONOCIMIENTO</x:v>
      </x:c>
      <x:c r="H15" s="38" t="str">
        <x:v>CONTRIBUCIÓN</x:v>
      </x:c>
      <x:c r="I15" s="38" t="str">
        <x:v>En 2025 se monitorizan más de 572 ha; no se calcula variación interanual porque el universo 2024 no es equivalente.</x:v>
      </x:c>
      <x:c r="J15" s="38" t="str">
        <x:v>La métrica 2024 cubre un universo distinto; no interpretar caída interanual.</x:v>
      </x:c>
      <x:c r="K15" s="41" t="str">
        <x:v>https://menorcapreservation.org/wp-content/uploads/2026/06/2025-MEMORIA-REPORT-Booklet_compressed.pdf</x:v>
      </x:c>
      <x:c r="L15" s="39" t="str">
        <x:v>NO COMPARAR YOY</x:v>
      </x:c>
    </x:row>
    <x:row r="16" ht="28" customHeight="1">
      <x:c r="A16" s="37" t="str">
        <x:v>Política/ciencia</x:v>
      </x:c>
      <x:c r="B16" s="37" t="str">
        <x:v>Propuestas científicas para mejorar gestión/conservación</x:v>
      </x:c>
      <x:c r="C16" s="37"/>
      <x:c r="D16" s="37" t="n">
        <x:v>6</x:v>
      </x:c>
      <x:c r="E16" s="52"/>
      <x:c r="F16" s="37" t="str">
        <x:v>NUEVA MÉTRICA</x:v>
      </x:c>
      <x:c r="G16" s="37" t="str">
        <x:v>OUTCOME DE CONOCIMIENTO / POLICY</x:v>
      </x:c>
      <x:c r="H16" s="37" t="str">
        <x:v>MEDIA CONTRIBUCIÓN</x:v>
      </x:c>
      <x:c r="I16" s="37" t="str">
        <x:v>La cartera traslada evidencia a propuestas de gestión.</x:v>
      </x:c>
      <x:c r="J16" s="37" t="str">
        <x:v>Propuesta emitida no equivale a política adoptada.</x:v>
      </x:c>
      <x:c r="K16" s="42" t="str">
        <x:v>https://menorcapreservation.org/wp-content/uploads/2026/06/2025-MEMORIA-REPORT-Booklet_compressed.pdf</x:v>
      </x:c>
      <x:c r="L16" s="40" t="str">
        <x:v>VERIFICADO</x:v>
      </x:c>
    </x:row>
    <x:row r="17" ht="28" customHeight="1">
      <x:c r="A17" s="38" t="str">
        <x:v>Chequeos derivados de escala institucional · descriptivos, no ratios de eficiencia causal</x:v>
      </x:c>
      <x:c r="B17" s="38"/>
      <x:c r="C17" s="38"/>
      <x:c r="D17" s="38"/>
      <x:c r="E17" s="51"/>
      <x:c r="F17" s="38"/>
      <x:c r="G17" s="38"/>
      <x:c r="H17" s="38"/>
      <x:c r="I17" s="38"/>
      <x:c r="J17" s="38"/>
      <x:c r="K17" s="41"/>
      <x:c r="L17" s="39"/>
    </x:row>
    <x:row r="18" ht="28" customHeight="1">
      <x:c r="A18" s="37" t="str">
        <x:v>Chequeo</x:v>
      </x:c>
      <x:c r="B18" s="37" t="str">
        <x:v>2024</x:v>
      </x:c>
      <x:c r="C18" s="37" t="str">
        <x:v>2025</x:v>
      </x:c>
      <x:c r="D18" s="37" t="str">
        <x:v>Cambio</x:v>
      </x:c>
      <x:c r="E18" s="52" t="str">
        <x:v>Unidad</x:v>
      </x:c>
      <x:c r="F18" s="37" t="str">
        <x:v>Lectura</x:v>
      </x:c>
      <x:c r="G18" s="37" t="str">
        <x:v>Cautela</x:v>
      </x:c>
      <x:c r="H18" s="37" t="str">
        <x:v>Estado</x:v>
      </x:c>
      <x:c r="I18" s="37"/>
      <x:c r="J18" s="37"/>
      <x:c r="K18" s="42"/>
      <x:c r="L18" s="40"/>
    </x:row>
    <x:row r="19" ht="28" customHeight="1">
      <x:c r="A19" s="38" t="str">
        <x:v>Fondos destinados / fondos recaudados</x:v>
      </x:c>
      <x:c r="B19" s="38" t="n">
        <x:v>0.593183376543285</x:v>
      </x:c>
      <x:c r="C19" s="38" t="n">
        <x:v>0.8659800094952796</x:v>
      </x:c>
      <x:c r="D19" s="38" t="n">
        <x:v>0.27279663295199463</x:v>
      </x:c>
      <x:c r="E19" s="51" t="str">
        <x:v>%</x:v>
      </x:c>
      <x:c r="F19" s="38" t="str">
        <x:v>La proporción descriptiva aumenta.</x:v>
      </x:c>
      <x:c r="G19" s="38" t="str">
        <x:v>No es payout ratio contable; periodos pueden no casar.</x:v>
      </x:c>
      <x:c r="H19" s="38" t="str">
        <x:v>QA</x:v>
      </x:c>
      <x:c r="I19" s="38"/>
      <x:c r="J19" s="38"/>
      <x:c r="K19" s="41"/>
      <x:c r="L19" s="39"/>
    </x:row>
    <x:row r="20" ht="28" customHeight="1">
      <x:c r="A20" s="37" t="str">
        <x:v>€ destinados por proyecto</x:v>
      </x:c>
      <x:c r="B20" s="37" t="n">
        <x:v>12713.260869565218</x:v>
      </x:c>
      <x:c r="C20" s="37" t="n">
        <x:v>17923</x:v>
      </x:c>
      <x:c r="D20" s="37" t="n">
        <x:v>0.40978779432636236</x:v>
      </x:c>
      <x:c r="E20" s="52" t="str">
        <x:v>€/proyecto</x:v>
      </x:c>
      <x:c r="F20" s="37" t="str">
        <x:v>Aumenta la escala media nominal por proyecto.</x:v>
      </x:c>
      <x:c r="G20" s="37" t="str">
        <x:v>Promedio oculta distribución y duración.</x:v>
      </x:c>
      <x:c r="H20" s="37" t="str">
        <x:v>QA</x:v>
      </x:c>
      <x:c r="I20" s="37"/>
      <x:c r="J20" s="37"/>
      <x:c r="K20" s="42"/>
      <x:c r="L20" s="40"/>
    </x:row>
    <x:row r="21" ht="28" customHeight="1">
      <x:c r="A21" s="38" t="str">
        <x:v>Niños por proyecto</x:v>
      </x:c>
      <x:c r="B21" s="38" t="n">
        <x:v>43.391304347826086</x:v>
      </x:c>
      <x:c r="C21" s="38" t="n">
        <x:v>116.3913043478261</x:v>
      </x:c>
      <x:c r="D21" s="38" t="n">
        <x:v>1.682364729458918</x:v>
      </x:c>
      <x:c r="E21" s="51" t="str">
        <x:v>personas/proyecto</x:v>
      </x:c>
      <x:c r="F21" s="38" t="str">
        <x:v>Aumenta el alcance educativo agregado por proyecto.</x:v>
      </x:c>
      <x:c r="G21" s="38" t="str">
        <x:v>No todos los proyectos son educativos.</x:v>
      </x:c>
      <x:c r="H21" s="38" t="str">
        <x:v>QA</x:v>
      </x:c>
      <x:c r="I21" s="38"/>
      <x:c r="J21" s="38"/>
      <x:c r="K21" s="41"/>
      <x:c r="L21" s="39"/>
    </x:row>
  </x:sheetData>
  <x:mergeCells>
    <x:mergeCell ref="A1:L1"/>
    <x:mergeCell ref="A2:L2"/>
  </x:mergeCell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0" hidden="0" customWidth="1"/>
    <x:col min="3" max="3" width="44" hidden="0" customWidth="1"/>
    <x:col min="4" max="4" width="16" hidden="0" customWidth="1"/>
    <x:col min="5" max="5" width="66" hidden="0" customWidth="1"/>
    <x:col min="6" max="6" width="48" hidden="0" customWidth="1"/>
  </x:cols>
  <x:sheetData>
    <x:row r="1" ht="32" customHeight="1">
      <x:c r="A1" s="4" t="str">
        <x:v>Brechas de evidencia y hoja de ruta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Prioridades para convertir resultados descriptivos en infraestructura evaluable.</x:v>
      </x:c>
      <x:c r="B2" s="8"/>
      <x:c r="C2" s="8"/>
      <x:c r="D2" s="8"/>
      <x:c r="E2" s="8"/>
      <x:c r="F2" s="8"/>
    </x:row>
    <x:row r="4" ht="30" customHeight="1">
      <x:c r="A4" s="33" t="str">
        <x:v>ID</x:v>
      </x:c>
      <x:c r="B4" s="33" t="str">
        <x:v>Dominio</x:v>
      </x:c>
      <x:c r="C4" s="33" t="str">
        <x:v>Brecha</x:v>
      </x:c>
      <x:c r="D4" s="33" t="str">
        <x:v>Prioridad</x:v>
      </x:c>
      <x:c r="E4" s="33" t="str">
        <x:v>Acción</x:v>
      </x:c>
      <x:c r="F4" s="33" t="str">
        <x:v>Consecuencia</x:v>
      </x:c>
    </x:row>
    <x:row r="5" ht="20" customHeight="1">
      <x:c r="A5" s="38" t="str">
        <x:v>G01</x:v>
      </x:c>
      <x:c r="B5" s="38" t="str">
        <x:v>Residuos 2024</x:v>
      </x:c>
      <x:c r="C5" s="38" t="str">
        <x:v>78 municipio-mes y 390 valores 5F</x:v>
      </x:c>
      <x:c r="D5" s="39" t="str">
        <x:v>ALTA</x:v>
      </x:c>
      <x:c r="E5" s="38" t="str">
        <x:v>Completar las tablas mensuales, archivar la versión consultada y registrar su fecha de corte</x:v>
      </x:c>
      <x:c r="F5" s="38" t="str">
        <x:v>Bloquea panel causal completo</x:v>
      </x:c>
    </x:row>
    <x:row r="6" ht="20" customHeight="1">
      <x:c r="A6" s="37" t="str">
        <x:v>G02</x:v>
      </x:c>
      <x:c r="B6" s="37" t="str">
        <x:v>Residuos</x:v>
      </x:c>
      <x:c r="C6" s="37" t="str">
        <x:v>Puente formal GOIB-Consorci</x:v>
      </x:c>
      <x:c r="D6" s="40" t="str">
        <x:v>ALTA</x:v>
      </x:c>
      <x:c r="E6" s="37" t="str">
        <x:v>Documentar universos, exclusiones y reglas de agregación</x:v>
      </x:c>
      <x:c r="F6" s="37" t="str">
        <x:v>Evita comparaciones espurias</x:v>
      </x:c>
    </x:row>
    <x:row r="7" ht="20" customHeight="1">
      <x:c r="A7" s="38" t="str">
        <x:v>G03</x:v>
      </x:c>
      <x:c r="B7" s="38" t="str">
        <x:v>PescArt</x:v>
      </x:c>
      <x:c r="C7" s="38" t="str">
        <x:v>Trazabilidad de destino 2025</x:v>
      </x:c>
      <x:c r="D7" s="39" t="str">
        <x:v>ALTA</x:v>
      </x:c>
      <x:c r="E7" s="38" t="str">
        <x:v>Reconciliar 2.818 / 2.601 / 1.393 kg con manifiestos</x:v>
      </x:c>
      <x:c r="F7" s="38" t="str">
        <x:v>Impide tasa única de reciclaje</x:v>
      </x:c>
    </x:row>
    <x:row r="8" ht="20" customHeight="1">
      <x:c r="A8" s="37" t="str">
        <x:v>G04</x:v>
      </x:c>
      <x:c r="B8" s="37" t="str">
        <x:v>HoReCa</x:v>
      </x:c>
      <x:c r="C8" s="37" t="str">
        <x:v>Conteos exactos y comparador</x:v>
      </x:c>
      <x:c r="D8" s="40" t="str">
        <x:v>MEDIA-ALTA</x:v>
      </x:c>
      <x:c r="E8" s="37" t="str">
        <x:v>Publicar numeradores, denominadores, fechas y grupo comparable</x:v>
      </x:c>
      <x:c r="F8" s="37" t="str">
        <x:v>Sube de descriptivo a evaluación</x:v>
      </x:c>
    </x:row>
    <x:row r="9" ht="20" customHeight="1">
      <x:c r="A9" s="38" t="str">
        <x:v>G05</x:v>
      </x:c>
      <x:c r="B9" s="38" t="str">
        <x:v>Agua</x:v>
      </x:c>
      <x:c r="C9" s="38" t="str">
        <x:v>Descomposición de agua no contabilizada</x:v>
      </x:c>
      <x:c r="D9" s="39" t="str">
        <x:v>MEDIA</x:v>
      </x:c>
      <x:c r="E9" s="38" t="str">
        <x:v>Separar pérdidas físicas, aparentes y usos autorizados</x:v>
      </x:c>
      <x:c r="F9" s="38" t="str">
        <x:v>Evita llamar fuga al residuo completo</x:v>
      </x:c>
    </x:row>
    <x:row r="10" ht="20" customHeight="1">
      <x:c r="A10" s="37" t="str">
        <x:v>G06</x:v>
      </x:c>
      <x:c r="B10" s="37" t="str">
        <x:v>Illa de l'Aire</x:v>
      </x:c>
      <x:c r="C10" s="37" t="str">
        <x:v>Continuidad por estrato/especie</x:v>
      </x:c>
      <x:c r="D10" s="40" t="str">
        <x:v>MEDIA</x:v>
      </x:c>
      <x:c r="E10" s="37" t="str">
        <x:v>Mantener diseño reserva-control y documentar cambios de muestreo</x:v>
      </x:c>
      <x:c r="F10" s="37" t="str">
        <x:v>Mejora validez externa</x:v>
      </x:c>
    </x:row>
    <x:row r="11" ht="20" customHeight="1">
      <x:c r="A11" s="38" t="str">
        <x:v>G07</x:v>
      </x:c>
      <x:c r="B11" s="38" t="str">
        <x:v>Transversal</x:v>
      </x:c>
      <x:c r="C11" s="38" t="str">
        <x:v>Metadatos y versiones</x:v>
      </x:c>
      <x:c r="D11" s="39" t="str">
        <x:v>ALTA</x:v>
      </x:c>
      <x:c r="E11" s="38" t="str">
        <x:v>Identificador estable, fecha de corte, estado, unidad, universo y licencia</x:v>
      </x:c>
      <x:c r="F11" s="38" t="str">
        <x:v>Infraestructura mínima de evidencia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70" hidden="0" customWidth="1"/>
    <x:col min="3" max="3" width="66" hidden="0" customWidth="1"/>
  </x:cols>
  <x:sheetData>
    <x:row r="1" ht="32" customHeight="1">
      <x:c r="A1" s="4" t="str">
        <x:v>Diccionario del Data Pack</x:v>
      </x:c>
      <x:c r="B1" s="4"/>
      <x:c r="C1" s="4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34" customHeight="1">
      <x:c r="A2" s="8" t="str">
        <x:v>Definiciones operativas y reglas de interpretación.</x:v>
      </x:c>
      <x:c r="B2" s="8"/>
      <x:c r="C2" s="8"/>
    </x:row>
    <x:row r="4" ht="30" customHeight="1">
      <x:c r="A4" s="33" t="str">
        <x:v>Término</x:v>
      </x:c>
      <x:c r="B4" s="33" t="str">
        <x:v>Definición</x:v>
      </x:c>
      <x:c r="C4" s="33" t="str">
        <x:v>Regla</x:v>
      </x:c>
    </x:row>
    <x:row r="5" ht="20" customHeight="1">
      <x:c r="A5" s="38" t="str">
        <x:v>5F</x:v>
      </x:c>
      <x:c r="B5" s="38" t="str">
        <x:v>Papel/cartón, vidrio, envases, orgánica y resto</x:v>
      </x:c>
      <x:c r="C5" s="38" t="str">
        <x:v>No incorporar otras fracciones sin cambiar el universo</x:v>
      </x:c>
    </x:row>
    <x:row r="6" ht="20" customHeight="1">
      <x:c r="A6" s="37" t="str">
        <x:v>Selectiva 4F</x:v>
      </x:c>
      <x:c r="B6" s="37" t="str">
        <x:v>Suma de papel/cartón, vidrio, envases y orgánica</x:v>
      </x:c>
      <x:c r="C6" s="37" t="str">
        <x:v>Cero orgánica observado es distinto de celda vacía</x:v>
      </x:c>
    </x:row>
    <x:row r="7" ht="20" customHeight="1">
      <x:c r="A7" s="38" t="str">
        <x:v>Total 5F</x:v>
      </x:c>
      <x:c r="B7" s="38" t="str">
        <x:v>Selectiva 4F + resto</x:v>
      </x:c>
      <x:c r="C7" s="38" t="str">
        <x:v>Fórmula solo si existe al menos una fracción</x:v>
      </x:c>
    </x:row>
    <x:row r="8" ht="20" customHeight="1">
      <x:c r="A8" s="37" t="str">
        <x:v>p.p.</x:v>
      </x:c>
      <x:c r="B8" s="37" t="str">
        <x:v>Puntos porcentuales</x:v>
      </x:c>
      <x:c r="C8" s="37" t="str">
        <x:v>Diferencia entre tasas, no variación porcentual</x:v>
      </x:c>
    </x:row>
    <x:row r="9" ht="20" customHeight="1">
      <x:c r="A9" s="38" t="str">
        <x:v>Real 2025</x:v>
      </x:c>
      <x:c r="B9" s="38" t="str">
        <x:v>Valor nominal deflactado con IPC Illes Balears base 2025</x:v>
      </x:c>
      <x:c r="C9" s="38" t="str">
        <x:v>Fórmula: nominal x 100 / IPC</x:v>
      </x:c>
    </x:row>
    <x:row r="10" ht="20" customHeight="1">
      <x:c r="A10" s="37" t="str">
        <x:v>Estancia implícita</x:v>
      </x:c>
      <x:c r="B10" s="37" t="str">
        <x:v>€/persona dividido entre €/persona/día</x:v>
      </x:c>
      <x:c r="C10" s="37" t="str">
        <x:v>Indicador derivado, no estancia observada</x:v>
      </x:c>
    </x:row>
    <x:row r="11" ht="20" customHeight="1">
      <x:c r="A11" s="38" t="str">
        <x:v>Contribución</x:v>
      </x:c>
      <x:c r="B11" s="38" t="str">
        <x:v>Participación plausible y documentada en un resultado</x:v>
      </x:c>
      <x:c r="C11" s="38" t="str">
        <x:v>No equivale a atribución exclusiva</x:v>
      </x:c>
    </x:row>
    <x:row r="12" ht="20" customHeight="1">
      <x:c r="A12" s="37" t="str">
        <x:v>Cuasiexperimental</x:v>
      </x:c>
      <x:c r="B12" s="37" t="str">
        <x:v>Diseño con comparador y evolución temporal, sin aleatorización</x:v>
      </x:c>
      <x:c r="C12" s="37" t="str">
        <x:v>Declarar amenazas a validez</x:v>
      </x:c>
    </x:row>
    <x:row r="13" ht="20" customHeight="1">
      <x:c r="A13" s="38" t="str">
        <x:v>Ausente</x:v>
      </x:c>
      <x:c r="B13" s="38" t="str">
        <x:v>Dato no recuperado</x:v>
      </x:c>
      <x:c r="C13" s="38" t="str">
        <x:v>Mantener celda vacía</x:v>
      </x:c>
    </x:row>
  </x:sheetData>
  <x:mergeCells>
    <x:mergeCell ref="A1:C1"/>
    <x:mergeCell ref="A2:C2"/>
  </x:mergeCells>
  <x:pageMargins left="0.7" right="0.7" top="0.75" bottom="0.75" header="0.3" footer="0.3"/>
</x:worksheet>
</file>