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fcc8f5995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31cb220b56924baf"/>
    <x:sheet xmlns:r="http://schemas.openxmlformats.org/officeDocument/2006/relationships" name="Datasets" sheetId="2" r:id="R21f529edc7b34e02"/>
    <x:sheet xmlns:r="http://schemas.openxmlformats.org/officeDocument/2006/relationships" name="Cobertura_QA" sheetId="3" r:id="R18a3b1455ac74d4a"/>
    <x:sheet xmlns:r="http://schemas.openxmlformats.org/officeDocument/2006/relationships" name="Fuentes" sheetId="4" r:id="Rdb6f51046b0c4f2b"/>
    <x:sheet xmlns:r="http://schemas.openxmlformats.org/officeDocument/2006/relationships" name="Relaciones" sheetId="5" r:id="R13c4dd385d224ec6"/>
    <x:sheet xmlns:r="http://schemas.openxmlformats.org/officeDocument/2006/relationships" name="Procedencia" sheetId="6" r:id="R0f991ca2ade64909"/>
    <x:sheet xmlns:r="http://schemas.openxmlformats.org/officeDocument/2006/relationships" name="Distribuciones" sheetId="7" r:id="Rd3b0f89e3649405f"/>
    <x:sheet xmlns:r="http://schemas.openxmlformats.org/officeDocument/2006/relationships" name="Control_QA" sheetId="8" r:id="R3e18677262224871"/>
    <x:sheet xmlns:r="http://schemas.openxmlformats.org/officeDocument/2006/relationships" name="Vocabularios" sheetId="9" r:id="R50c808dc168c4515"/>
    <x:sheet xmlns:r="http://schemas.openxmlformats.org/officeDocument/2006/relationships" name="Diccionario" sheetId="10" r:id="R799e1bcfd59c49b1"/>
    <x:sheet xmlns:r="http://schemas.openxmlformats.org/officeDocument/2006/relationships" name="Registro_cambios" sheetId="11" r:id="R2ee4bcc63c0141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18">
    <x:font>
      <x:sz val="11"/>
      <x:name val="Carlito"/>
    </x:font>
    <x:font>
      <x:b/>
      <x:sz val="20"/>
      <x:color rgb="FFFFFFFF"/>
      <x:name val="Arial"/>
    </x:font>
    <x:font>
      <x:sz val="10"/>
      <x:color rgb="FFFFFFFF"/>
      <x:name val="Arial"/>
    </x:font>
    <x:font>
      <x:b/>
      <x:sz val="9"/>
      <x:color rgb="FFFFFFFF"/>
      <x:name val="Arial"/>
    </x:font>
    <x:font>
      <x:sz val="8"/>
      <x:color rgb="FF263746"/>
      <x:name val="Arial"/>
    </x:font>
    <x:font>
      <x:b/>
      <x:sz val="11"/>
      <x:color rgb="FF0B2E4F"/>
      <x:name val="Arial"/>
    </x:font>
    <x:font>
      <x:b/>
      <x:sz val="9"/>
      <x:color rgb="FF0B2E4F"/>
      <x:name val="Arial"/>
    </x:font>
    <x:font>
      <x:b/>
      <x:sz val="22"/>
      <x:color rgb="FF0B2E4F"/>
      <x:name val="Arial"/>
    </x:font>
    <x:font>
      <x:b/>
      <x:sz val="22"/>
      <x:color rgb="FF986A00"/>
      <x:name val="Arial"/>
    </x:font>
    <x:font>
      <x:b/>
      <x:sz val="22"/>
      <x:color rgb="FF176B52"/>
      <x:name val="Arial"/>
    </x:font>
    <x:font>
      <x:b/>
      <x:sz val="10"/>
      <x:color rgb="FFFFFFFF"/>
      <x:name val="Arial"/>
    </x:font>
    <x:font>
      <x:b/>
      <x:sz val="8"/>
      <x:color rgb="FF0B2E4F"/>
      <x:name val="Arial"/>
    </x:font>
    <x:font>
      <x:b/>
      <x:sz val="18"/>
      <x:color rgb="FF0B2E4F"/>
      <x:name val="Arial"/>
    </x:font>
    <x:font>
      <x:sz val="7"/>
      <x:color rgb="FF637584"/>
      <x:name val="Arial"/>
    </x:font>
    <x:font>
      <x:sz val="10"/>
      <x:color rgb="FF263746"/>
      <x:name val="Arial"/>
    </x:font>
    <x:font>
      <x:sz val="11"/>
      <x:name val="Arial"/>
    </x:font>
    <x:font>
      <x:sz val="7"/>
      <x:color rgb="FF163F61"/>
      <x:name val="Arial"/>
    </x:font>
    <x:font>
      <x:sz val="8"/>
      <x:color rgb="FF163F61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0B2E4F"/>
      </x:patternFill>
    </x:fill>
    <x:fill>
      <x:patternFill patternType="solid">
        <x:fgColor rgb="FF163F61"/>
      </x:patternFill>
    </x:fill>
    <x:fill>
      <x:patternFill patternType="solid">
        <x:fgColor rgb="FFE5A30C"/>
      </x:patternFill>
    </x:fill>
    <x:fill>
      <x:patternFill patternType="solid">
        <x:fgColor rgb="FFE7F4FA"/>
      </x:patternFill>
    </x:fill>
    <x:fill>
      <x:patternFill patternType="solid">
        <x:fgColor rgb="FFFFFFFF"/>
      </x:patternFill>
    </x:fill>
    <x:fill>
      <x:patternFill patternType="solid">
        <x:fgColor rgb="FFFFF6DE"/>
      </x:patternFill>
    </x:fill>
    <x:fill>
      <x:patternFill patternType="solid">
        <x:fgColor rgb="FFE9F5F0"/>
      </x:patternFill>
    </x:fill>
    <x:fill>
      <x:patternFill patternType="solid">
        <x:fgColor rgb="FFF3F7FA"/>
      </x:patternFill>
    </x:fill>
  </x:fills>
  <x:borders count="18">
    <x:border/>
    <x:border>
      <x:left style="thin">
        <x:color rgb="FFD8E3EA"/>
      </x:left>
      <x:right style="thin">
        <x:color rgb="FFD8E3EA"/>
      </x:right>
      <x:top style="thin">
        <x:color rgb="FFD8E3EA"/>
      </x:top>
      <x:bottom style="thin">
        <x:color rgb="FFD8E3EA"/>
      </x:bottom>
    </x:border>
    <x:border>
      <x:left style="medium">
        <x:color rgb="FFE5A30C"/>
      </x:left>
      <x:top style="medium">
        <x:color rgb="FFE5A30C"/>
      </x:top>
    </x:border>
    <x:border>
      <x:top style="medium">
        <x:color rgb="FFE5A30C"/>
      </x:top>
    </x:border>
    <x:border>
      <x:right style="medium">
        <x:color rgb="FFE5A30C"/>
      </x:right>
      <x:top style="medium">
        <x:color rgb="FFE5A30C"/>
      </x:top>
    </x:border>
    <x:border>
      <x:left style="medium">
        <x:color rgb="FFE5A30C"/>
      </x:left>
    </x:border>
    <x:border>
      <x:right style="medium">
        <x:color rgb="FFE5A30C"/>
      </x:right>
    </x:border>
    <x:border>
      <x:left style="medium">
        <x:color rgb="FFE5A30C"/>
      </x:left>
      <x:bottom style="medium">
        <x:color rgb="FFE5A30C"/>
      </x:bottom>
    </x:border>
    <x:border>
      <x:bottom style="medium">
        <x:color rgb="FFE5A30C"/>
      </x:bottom>
    </x:border>
    <x:border>
      <x:right style="medium">
        <x:color rgb="FFE5A30C"/>
      </x:right>
      <x:bottom style="medium">
        <x:color rgb="FFE5A30C"/>
      </x:bottom>
    </x:border>
    <x:border>
      <x:left style="medium">
        <x:color rgb="FF21A5D8"/>
      </x:left>
      <x:top style="medium">
        <x:color rgb="FF21A5D8"/>
      </x:top>
    </x:border>
    <x:border>
      <x:top style="medium">
        <x:color rgb="FF21A5D8"/>
      </x:top>
    </x:border>
    <x:border>
      <x:right style="medium">
        <x:color rgb="FF21A5D8"/>
      </x:right>
      <x:top style="medium">
        <x:color rgb="FF21A5D8"/>
      </x:top>
    </x:border>
    <x:border>
      <x:left style="medium">
        <x:color rgb="FF21A5D8"/>
      </x:left>
    </x:border>
    <x:border>
      <x:right style="medium">
        <x:color rgb="FF21A5D8"/>
      </x:right>
    </x:border>
    <x:border>
      <x:left style="medium">
        <x:color rgb="FF21A5D8"/>
      </x:left>
      <x:bottom style="medium">
        <x:color rgb="FF21A5D8"/>
      </x:bottom>
    </x:border>
    <x:border>
      <x:bottom style="medium">
        <x:color rgb="FF21A5D8"/>
      </x:bottom>
    </x:border>
    <x:border>
      <x:right style="medium">
        <x:color rgb="FF21A5D8"/>
      </x:right>
      <x:bottom style="medium">
        <x:color rgb="FF21A5D8"/>
      </x:bottom>
    </x:border>
  </x:borders>
  <x:cellStyleXfs count="1">
    <x:xf numFmtId="0" fontId="0" fillId="0" borderId="0"/>
  </x:cellStyleXfs>
  <x:cellXfs count="1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6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 applyAlignment="1">
      <x:alignment horizontal="center" vertical="center"/>
    </x:xf>
    <x:xf numFmtId="0" fontId="8" fillId="6" borderId="0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horizontal="center"/>
    </x:xf>
    <x:xf numFmtId="0" fontId="8" fillId="6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horizontal="center"/>
    </x:xf>
    <x:xf numFmtId="0" fontId="6" fillId="8" borderId="1" xfId="0" applyNumberFormat="1" applyFont="1" applyFill="1" applyBorder="1" applyAlignment="1">
      <x:alignment horizontal="center" vertical="center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horizontal="center"/>
    </x:xf>
    <x:xf numFmtId="0" fontId="9" fillId="6" borderId="1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11" fillId="9" borderId="0" xfId="0" applyNumberFormat="1" applyFont="1" applyFill="1" applyBorder="1"/>
    <x:xf numFmtId="0" fontId="11" fillId="9" borderId="1" xfId="0" applyNumberFormat="1" applyFont="1" applyFill="1" applyBorder="1"/>
    <x:xf numFmtId="0" fontId="11" fillId="9" borderId="1" xfId="0" applyNumberFormat="1" applyFont="1" applyFill="1" applyBorder="1" applyAlignment="1">
      <x:alignment horizontal="center"/>
    </x:xf>
    <x:xf numFmtId="0" fontId="11" fillId="9" borderId="1" xfId="0" applyNumberFormat="1" applyFont="1" applyFill="1" applyBorder="1" applyAlignment="1">
      <x:alignment horizontal="center" vertical="center"/>
    </x:xf>
    <x:xf numFmtId="0" fontId="12" fillId="6" borderId="0" xfId="0" applyNumberFormat="1" applyFont="1" applyFill="1" applyBorder="1"/>
    <x:xf numFmtId="0" fontId="12" fillId="6" borderId="1" xfId="0" applyNumberFormat="1" applyFont="1" applyFill="1" applyBorder="1"/>
    <x:xf numFmtId="0" fontId="12" fillId="6" borderId="1" xfId="0" applyNumberFormat="1" applyFont="1" applyFill="1" applyBorder="1" applyAlignment="1">
      <x:alignment horizontal="center"/>
    </x:xf>
    <x:xf numFmtId="0" fontId="12" fillId="6" borderId="1" xfId="0" applyNumberFormat="1" applyFont="1" applyFill="1" applyBorder="1" applyAlignment="1">
      <x:alignment horizontal="center" vertical="center"/>
    </x:xf>
    <x:xf numFmtId="0" fontId="13" fillId="6" borderId="0" xfId="0" applyNumberFormat="1" applyFont="1" applyFill="1" applyBorder="1"/>
    <x:xf numFmtId="0" fontId="13" fillId="6" borderId="1" xfId="0" applyNumberFormat="1" applyFont="1" applyFill="1" applyBorder="1"/>
    <x:xf numFmtId="0" fontId="13" fillId="6" borderId="1" xfId="0" applyNumberFormat="1" applyFont="1" applyFill="1" applyBorder="1" applyAlignment="1">
      <x:alignment wrapText="1"/>
    </x:xf>
    <x:xf numFmtId="0" fontId="13" fillId="6" borderId="1" xfId="0" applyNumberFormat="1" applyFont="1" applyFill="1" applyBorder="1" applyAlignment="1">
      <x:alignment horizontal="center" wrapText="1"/>
    </x:xf>
    <x:xf numFmtId="0" fontId="13" fillId="6" borderId="1" xfId="0" applyNumberFormat="1" applyFont="1" applyFill="1" applyBorder="1" applyAlignment="1">
      <x:alignment horizontal="center" vertical="center" wrapText="1"/>
    </x:xf>
    <x:xf numFmtId="0" fontId="14" fillId="7" borderId="0" xfId="0" applyNumberFormat="1" applyFont="1" applyFill="1" applyBorder="1"/>
    <x:xf numFmtId="0" fontId="14" fillId="7" borderId="2" xfId="0" applyNumberFormat="1" applyFont="1" applyFill="1" applyBorder="1"/>
    <x:xf numFmtId="0" fontId="14" fillId="7" borderId="3" xfId="0" applyNumberFormat="1" applyFont="1" applyFill="1" applyBorder="1"/>
    <x:xf numFmtId="0" fontId="14" fillId="7" borderId="4" xfId="0" applyNumberFormat="1" applyFont="1" applyFill="1" applyBorder="1"/>
    <x:xf numFmtId="0" fontId="14" fillId="7" borderId="5" xfId="0" applyNumberFormat="1" applyFont="1" applyFill="1" applyBorder="1"/>
    <x:xf numFmtId="0" fontId="14" fillId="7" borderId="6" xfId="0" applyNumberFormat="1" applyFont="1" applyFill="1" applyBorder="1"/>
    <x:xf numFmtId="0" fontId="14" fillId="7" borderId="7" xfId="0" applyNumberFormat="1" applyFont="1" applyFill="1" applyBorder="1"/>
    <x:xf numFmtId="0" fontId="14" fillId="7" borderId="8" xfId="0" applyNumberFormat="1" applyFont="1" applyFill="1" applyBorder="1"/>
    <x:xf numFmtId="0" fontId="14" fillId="7" borderId="9" xfId="0" applyNumberFormat="1" applyFont="1" applyFill="1" applyBorder="1"/>
    <x:xf numFmtId="0" fontId="14" fillId="7" borderId="2" xfId="0" applyNumberFormat="1" applyFont="1" applyFill="1" applyBorder="1" applyAlignment="1">
      <x:alignment wrapText="1"/>
    </x:xf>
    <x:xf numFmtId="0" fontId="14" fillId="7" borderId="3" xfId="0" applyNumberFormat="1" applyFont="1" applyFill="1" applyBorder="1" applyAlignment="1">
      <x:alignment wrapText="1"/>
    </x:xf>
    <x:xf numFmtId="0" fontId="14" fillId="7" borderId="4" xfId="0" applyNumberFormat="1" applyFont="1" applyFill="1" applyBorder="1" applyAlignment="1">
      <x:alignment wrapText="1"/>
    </x:xf>
    <x:xf numFmtId="0" fontId="14" fillId="7" borderId="5" xfId="0" applyNumberFormat="1" applyFont="1" applyFill="1" applyBorder="1" applyAlignment="1">
      <x:alignment wrapText="1"/>
    </x:xf>
    <x:xf numFmtId="0" fontId="14" fillId="7" borderId="0" xfId="0" applyNumberFormat="1" applyFont="1" applyFill="1" applyBorder="1" applyAlignment="1">
      <x:alignment wrapText="1"/>
    </x:xf>
    <x:xf numFmtId="0" fontId="14" fillId="7" borderId="6" xfId="0" applyNumberFormat="1" applyFont="1" applyFill="1" applyBorder="1" applyAlignment="1">
      <x:alignment wrapText="1"/>
    </x:xf>
    <x:xf numFmtId="0" fontId="14" fillId="7" borderId="7" xfId="0" applyNumberFormat="1" applyFont="1" applyFill="1" applyBorder="1" applyAlignment="1">
      <x:alignment wrapText="1"/>
    </x:xf>
    <x:xf numFmtId="0" fontId="14" fillId="7" borderId="8" xfId="0" applyNumberFormat="1" applyFont="1" applyFill="1" applyBorder="1" applyAlignment="1">
      <x:alignment wrapText="1"/>
    </x:xf>
    <x:xf numFmtId="0" fontId="14" fillId="7" borderId="9" xfId="0" applyNumberFormat="1" applyFont="1" applyFill="1" applyBorder="1" applyAlignment="1">
      <x:alignment wrapText="1"/>
    </x:xf>
    <x:xf numFmtId="0" fontId="14" fillId="7" borderId="2" xfId="0" applyNumberFormat="1" applyFont="1" applyFill="1" applyBorder="1" applyAlignment="1">
      <x:alignment vertical="center" wrapText="1"/>
    </x:xf>
    <x:xf numFmtId="0" fontId="14" fillId="7" borderId="3" xfId="0" applyNumberFormat="1" applyFont="1" applyFill="1" applyBorder="1" applyAlignment="1">
      <x:alignment vertical="center" wrapText="1"/>
    </x:xf>
    <x:xf numFmtId="0" fontId="14" fillId="7" borderId="4" xfId="0" applyNumberFormat="1" applyFont="1" applyFill="1" applyBorder="1" applyAlignment="1">
      <x:alignment vertical="center" wrapText="1"/>
    </x:xf>
    <x:xf numFmtId="0" fontId="14" fillId="7" borderId="5" xfId="0" applyNumberFormat="1" applyFont="1" applyFill="1" applyBorder="1" applyAlignment="1">
      <x:alignment vertical="center" wrapText="1"/>
    </x:xf>
    <x:xf numFmtId="0" fontId="14" fillId="7" borderId="0" xfId="0" applyNumberFormat="1" applyFont="1" applyFill="1" applyBorder="1" applyAlignment="1">
      <x:alignment vertical="center" wrapText="1"/>
    </x:xf>
    <x:xf numFmtId="0" fontId="14" fillId="7" borderId="6" xfId="0" applyNumberFormat="1" applyFont="1" applyFill="1" applyBorder="1" applyAlignment="1">
      <x:alignment vertical="center" wrapText="1"/>
    </x:xf>
    <x:xf numFmtId="0" fontId="14" fillId="7" borderId="7" xfId="0" applyNumberFormat="1" applyFont="1" applyFill="1" applyBorder="1" applyAlignment="1">
      <x:alignment vertical="center" wrapText="1"/>
    </x:xf>
    <x:xf numFmtId="0" fontId="14" fillId="7" borderId="8" xfId="0" applyNumberFormat="1" applyFont="1" applyFill="1" applyBorder="1" applyAlignment="1">
      <x:alignment vertical="center" wrapText="1"/>
    </x:xf>
    <x:xf numFmtId="0" fontId="14" fillId="7" borderId="9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/>
    <x:xf numFmtId="0" fontId="14" fillId="5" borderId="10" xfId="0" applyNumberFormat="1" applyFont="1" applyFill="1" applyBorder="1"/>
    <x:xf numFmtId="0" fontId="14" fillId="5" borderId="11" xfId="0" applyNumberFormat="1" applyFont="1" applyFill="1" applyBorder="1"/>
    <x:xf numFmtId="0" fontId="14" fillId="5" borderId="12" xfId="0" applyNumberFormat="1" applyFont="1" applyFill="1" applyBorder="1"/>
    <x:xf numFmtId="0" fontId="14" fillId="5" borderId="13" xfId="0" applyNumberFormat="1" applyFont="1" applyFill="1" applyBorder="1"/>
    <x:xf numFmtId="0" fontId="14" fillId="5" borderId="14" xfId="0" applyNumberFormat="1" applyFont="1" applyFill="1" applyBorder="1"/>
    <x:xf numFmtId="0" fontId="14" fillId="5" borderId="15" xfId="0" applyNumberFormat="1" applyFont="1" applyFill="1" applyBorder="1"/>
    <x:xf numFmtId="0" fontId="14" fillId="5" borderId="16" xfId="0" applyNumberFormat="1" applyFont="1" applyFill="1" applyBorder="1"/>
    <x:xf numFmtId="0" fontId="14" fillId="5" borderId="17" xfId="0" applyNumberFormat="1" applyFont="1" applyFill="1" applyBorder="1"/>
    <x:xf numFmtId="0" fontId="14" fillId="5" borderId="10" xfId="0" applyNumberFormat="1" applyFont="1" applyFill="1" applyBorder="1" applyAlignment="1">
      <x:alignment wrapText="1"/>
    </x:xf>
    <x:xf numFmtId="0" fontId="14" fillId="5" borderId="11" xfId="0" applyNumberFormat="1" applyFont="1" applyFill="1" applyBorder="1" applyAlignment="1">
      <x:alignment wrapText="1"/>
    </x:xf>
    <x:xf numFmtId="0" fontId="14" fillId="5" borderId="12" xfId="0" applyNumberFormat="1" applyFont="1" applyFill="1" applyBorder="1" applyAlignment="1">
      <x:alignment wrapText="1"/>
    </x:xf>
    <x:xf numFmtId="0" fontId="14" fillId="5" borderId="13" xfId="0" applyNumberFormat="1" applyFont="1" applyFill="1" applyBorder="1" applyAlignment="1">
      <x:alignment wrapText="1"/>
    </x:xf>
    <x:xf numFmtId="0" fontId="14" fillId="5" borderId="0" xfId="0" applyNumberFormat="1" applyFont="1" applyFill="1" applyBorder="1" applyAlignment="1">
      <x:alignment wrapText="1"/>
    </x:xf>
    <x:xf numFmtId="0" fontId="14" fillId="5" borderId="14" xfId="0" applyNumberFormat="1" applyFont="1" applyFill="1" applyBorder="1" applyAlignment="1">
      <x:alignment wrapText="1"/>
    </x:xf>
    <x:xf numFmtId="0" fontId="14" fillId="5" borderId="15" xfId="0" applyNumberFormat="1" applyFont="1" applyFill="1" applyBorder="1" applyAlignment="1">
      <x:alignment wrapText="1"/>
    </x:xf>
    <x:xf numFmtId="0" fontId="14" fillId="5" borderId="16" xfId="0" applyNumberFormat="1" applyFont="1" applyFill="1" applyBorder="1" applyAlignment="1">
      <x:alignment wrapText="1"/>
    </x:xf>
    <x:xf numFmtId="0" fontId="14" fillId="5" borderId="17" xfId="0" applyNumberFormat="1" applyFont="1" applyFill="1" applyBorder="1" applyAlignment="1">
      <x:alignment wrapText="1"/>
    </x:xf>
    <x:xf numFmtId="0" fontId="14" fillId="5" borderId="10" xfId="0" applyNumberFormat="1" applyFont="1" applyFill="1" applyBorder="1" applyAlignment="1">
      <x:alignment vertical="center" wrapText="1"/>
    </x:xf>
    <x:xf numFmtId="0" fontId="14" fillId="5" borderId="11" xfId="0" applyNumberFormat="1" applyFont="1" applyFill="1" applyBorder="1" applyAlignment="1">
      <x:alignment vertical="center" wrapText="1"/>
    </x:xf>
    <x:xf numFmtId="0" fontId="14" fillId="5" borderId="12" xfId="0" applyNumberFormat="1" applyFont="1" applyFill="1" applyBorder="1" applyAlignment="1">
      <x:alignment vertical="center" wrapText="1"/>
    </x:xf>
    <x:xf numFmtId="0" fontId="14" fillId="5" borderId="13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 applyAlignment="1">
      <x:alignment vertical="center" wrapText="1"/>
    </x:xf>
    <x:xf numFmtId="0" fontId="14" fillId="5" borderId="14" xfId="0" applyNumberFormat="1" applyFont="1" applyFill="1" applyBorder="1" applyAlignment="1">
      <x:alignment vertical="center" wrapText="1"/>
    </x:xf>
    <x:xf numFmtId="0" fontId="14" fillId="5" borderId="15" xfId="0" applyNumberFormat="1" applyFont="1" applyFill="1" applyBorder="1" applyAlignment="1">
      <x:alignment vertical="center" wrapText="1"/>
    </x:xf>
    <x:xf numFmtId="0" fontId="14" fillId="5" borderId="16" xfId="0" applyNumberFormat="1" applyFont="1" applyFill="1" applyBorder="1" applyAlignment="1">
      <x:alignment vertical="center" wrapText="1"/>
    </x:xf>
    <x:xf numFmtId="0" fontId="14" fillId="5" borderId="17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/>
    <x:xf numFmtId="0" fontId="16" fillId="0" borderId="1" xfId="0" applyNumberFormat="1" applyFont="1" applyFill="1" applyBorder="1" applyAlignment="1">
      <x:alignment vertical="top" wrapText="1"/>
    </x:xf>
    <x:xf numFmtId="0" fontId="17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176B52"/>
      </x:font>
      <x:fill>
        <x:patternFill patternType="solid">
          <x:bgColor rgb="FFE9F5F0"/>
        </x:patternFill>
      </x:fill>
    </x:dxf>
    <x:dxf>
      <x:font>
        <x:b/>
        <x:color rgb="FF986A00"/>
      </x:font>
      <x:fill>
        <x:patternFill patternType="solid">
          <x:bgColor rgb="FFFFF6DE"/>
        </x:patternFill>
      </x:fill>
    </x:dxf>
    <x:dxf>
      <x:font>
        <x:b/>
        <x:color rgb="FFB33A3A"/>
      </x:font>
      <x:fill>
        <x:patternFill patternType="solid">
          <x:bgColor rgb="FFFB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cb5627d2843c7" /><Relationship Type="http://schemas.openxmlformats.org/officeDocument/2006/relationships/theme" Target="/xl/theme/theme1.xml" Id="Rcea850321c094f99" /><Relationship Type="http://schemas.openxmlformats.org/officeDocument/2006/relationships/sharedStrings" Target="/xl/sharedStrings.xml" Id="Rc629441e13d242b0" /><Relationship Type="http://schemas.openxmlformats.org/officeDocument/2006/relationships/worksheet" Target="/xl/worksheets/sheet1.xml" Id="R31cb220b56924baf" /><Relationship Type="http://schemas.openxmlformats.org/officeDocument/2006/relationships/worksheet" Target="/xl/worksheets/sheet2.xml" Id="R21f529edc7b34e02" /><Relationship Type="http://schemas.openxmlformats.org/officeDocument/2006/relationships/worksheet" Target="/xl/worksheets/sheet3.xml" Id="R18a3b1455ac74d4a" /><Relationship Type="http://schemas.openxmlformats.org/officeDocument/2006/relationships/worksheet" Target="/xl/worksheets/sheet4.xml" Id="Rdb6f51046b0c4f2b" /><Relationship Type="http://schemas.openxmlformats.org/officeDocument/2006/relationships/worksheet" Target="/xl/worksheets/sheet5.xml" Id="R13c4dd385d224ec6" /><Relationship Type="http://schemas.openxmlformats.org/officeDocument/2006/relationships/worksheet" Target="/xl/worksheets/sheet6.xml" Id="R0f991ca2ade64909" /><Relationship Type="http://schemas.openxmlformats.org/officeDocument/2006/relationships/worksheet" Target="/xl/worksheets/sheet7.xml" Id="Rd3b0f89e3649405f" /><Relationship Type="http://schemas.openxmlformats.org/officeDocument/2006/relationships/worksheet" Target="/xl/worksheets/sheet8.xml" Id="R3e18677262224871" /><Relationship Type="http://schemas.openxmlformats.org/officeDocument/2006/relationships/worksheet" Target="/xl/worksheets/sheet9.xml" Id="R50c808dc168c4515" /><Relationship Type="http://schemas.openxmlformats.org/officeDocument/2006/relationships/worksheet" Target="/xl/worksheets/sheet10.xml" Id="R799e1bcfd59c49b1" /><Relationship Type="http://schemas.openxmlformats.org/officeDocument/2006/relationships/worksheet" Target="/xl/worksheets/sheet11.xml" Id="R2ee4bcc63c01414f" /></Relationships>
</file>

<file path=xl/tables/table1.xml><?xml version="1.0" encoding="utf-8"?>
<x:table xmlns:x="http://schemas.openxmlformats.org/spreadsheetml/2006/main" id="1" name="DatasetsTable" displayName="DatasetsTable" ref="A4:AF19" headerRowCount="1" totalsRowCount="0" totalsRowShown="0">
  <x:tableColumns count="32">
    <x:tableColumn id="1" name="Dataset_ID"/>
    <x:tableColumn id="2" name="Título"/>
    <x:tableColumn id="3" name="Descripción"/>
    <x:tableColumn id="4" name="Proyecto_ID"/>
    <x:tableColumn id="5" name="Productor_original"/>
    <x:tableColumn id="6" name="Editor_publicador"/>
    <x:tableColumn id="7" name="Tipo_productor"/>
    <x:tableColumn id="8" name="Cobertura_temporal"/>
    <x:tableColumn id="9" name="Cobertura_geográfica"/>
    <x:tableColumn id="10" name="Unidad_observación"/>
    <x:tableColumn id="11" name="Universo"/>
    <x:tableColumn id="12" name="Periodicidad"/>
    <x:tableColumn id="13" name="Frecuencia_actualización"/>
    <x:tableColumn id="14" name="Fecha_publicación"/>
    <x:tableColumn id="15" name="Vintage"/>
    <x:tableColumn id="16" name="Fecha_acceso_GALANZU"/>
    <x:tableColumn id="17" name="Variables_unidades"/>
    <x:tableColumn id="18" name="Metodología_definiciones"/>
    <x:tableColumn id="19" name="Estado_provisionalidad"/>
    <x:tableColumn id="20" name="Fuente_original_IDs"/>
    <x:tableColumn id="21" name="Rol_cadena"/>
    <x:tableColumn id="22" name="Hoja_Data_Pack"/>
    <x:tableColumn id="23" name="Tema"/>
    <x:tableColumn id="24" name="Uso_analítico"/>
    <x:tableColumn id="25" name="Limitación"/>
    <x:tableColumn id="26" name="Licencia"/>
    <x:tableColumn id="27" name="Derechos_acceso"/>
    <x:tableColumn id="28" name="Estado_publicación"/>
    <x:tableColumn id="29" name="Revisor_GALANZU"/>
    <x:tableColumn id="30" name="Última_revisión"/>
    <x:tableColumn id="31" name="Próxima_revisión"/>
    <x:tableColumn id="32" name="Control_I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verageTable" displayName="CoverageTable" ref="A4:I19" headerRowCount="1" totalsRowCount="0" totalsRowShown="0">
  <x:tableColumns count="9">
    <x:tableColumn id="1" name="Dataset_ID"/>
    <x:tableColumn id="2" name="Esperado"/>
    <x:tableColumn id="3" name="Observado"/>
    <x:tableColumn id="4" name="Missing"/>
    <x:tableColumn id="5" name="Completo"/>
    <x:tableColumn id="6" name="Imputación"/>
    <x:tableColumn id="7" name="Brecha_final"/>
    <x:tableColumn id="8" name="QA_estado"/>
    <x:tableColumn id="9" name="Interpretació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ourcesTable" displayName="SourcesTable" ref="A4:AB135" headerRowCount="1" totalsRowCount="0" totalsRowShown="0">
  <x:tableColumns count="28">
    <x:tableColumn id="1" name="Source_ID"/>
    <x:tableColumn id="2" name="Título"/>
    <x:tableColumn id="3" name="Productor"/>
    <x:tableColumn id="4" name="Editor_publicador"/>
    <x:tableColumn id="5" name="Tipo_productor"/>
    <x:tableColumn id="6" name="Tipo_documental"/>
    <x:tableColumn id="7" name="Condición_oficial"/>
    <x:tableColumn id="8" name="Relación_evidencia"/>
    <x:tableColumn id="9" name="Cobertura_temporal"/>
    <x:tableColumn id="10" name="Cobertura_geográfica"/>
    <x:tableColumn id="11" name="URL_principal"/>
    <x:tableColumn id="12" name="URL_alternativa"/>
    <x:tableColumn id="13" name="Estado_acceso"/>
    <x:tableColumn id="14" name="Estado_verificación"/>
    <x:tableColumn id="15" name="Uso"/>
    <x:tableColumn id="16" name="Calidad_limitación"/>
    <x:tableColumn id="17" name="Fecha_publicación"/>
    <x:tableColumn id="18" name="Vintage"/>
    <x:tableColumn id="19" name="Fecha_acceso_GALANZU"/>
    <x:tableColumn id="20" name="Formato"/>
    <x:tableColumn id="21" name="Licencia"/>
    <x:tableColumn id="22" name="Derechos_reutilización"/>
    <x:tableColumn id="23" name="Última_revisión"/>
    <x:tableColumn id="24" name="Próxima_revisión"/>
    <x:tableColumn id="25" name="Revisor"/>
    <x:tableColumn id="26" name="Clasificación_v0_1_retirada"/>
    <x:tableColumn id="27" name="Nota_migración"/>
    <x:tableColumn id="28" name="Control_I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lationsTable" displayName="RelationsTable" ref="A4:I80" headerRowCount="1" totalsRowCount="0" totalsRowShown="0">
  <x:tableColumns count="9">
    <x:tableColumn id="1" name="Relation_ID"/>
    <x:tableColumn id="2" name="Dataset_ID"/>
    <x:tableColumn id="3" name="Input_tipo"/>
    <x:tableColumn id="4" name="Input_ID"/>
    <x:tableColumn id="5" name="Relación"/>
    <x:tableColumn id="6" name="Finalidad"/>
    <x:tableColumn id="7" name="Nivel_evidencia"/>
    <x:tableColumn id="8" name="Nota"/>
    <x:tableColumn id="9" name="Control_ID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LineageTable" displayName="LineageTable" ref="A4:N49" headerRowCount="1" totalsRowCount="0" totalsRowShown="0">
  <x:tableColumns count="14">
    <x:tableColumn id="1" name="Lineage_ID"/>
    <x:tableColumn id="2" name="Dataset_ID"/>
    <x:tableColumn id="3" name="Orden"/>
    <x:tableColumn id="4" name="Actividad"/>
    <x:tableColumn id="5" name="Input_ID"/>
    <x:tableColumn id="6" name="Output_ID"/>
    <x:tableColumn id="7" name="Operación"/>
    <x:tableColumn id="8" name="Código_fórmula"/>
    <x:tableColumn id="9" name="Responsable"/>
    <x:tableColumn id="10" name="Fecha"/>
    <x:tableColumn id="11" name="Versión"/>
    <x:tableColumn id="12" name="QA_estado"/>
    <x:tableColumn id="13" name="Evidencia"/>
    <x:tableColumn id="14" name="Control_ID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istributionsTable" displayName="DistributionsTable" ref="A4:M19" headerRowCount="1" totalsRowCount="0" totalsRowShown="0">
  <x:tableColumns count="13">
    <x:tableColumn id="1" name="Distribution_ID"/>
    <x:tableColumn id="2" name="Dataset_ID"/>
    <x:tableColumn id="3" name="Archivo"/>
    <x:tableColumn id="4" name="Hoja_s"/>
    <x:tableColumn id="5" name="Formato"/>
    <x:tableColumn id="6" name="URL_acceso"/>
    <x:tableColumn id="7" name="Licencia"/>
    <x:tableColumn id="8" name="Derechos_acceso"/>
    <x:tableColumn id="9" name="Fecha_publicación"/>
    <x:tableColumn id="10" name="Fecha_modificación"/>
    <x:tableColumn id="11" name="Estado"/>
    <x:tableColumn id="12" name="Checksum"/>
    <x:tableColumn id="13" name="Control_ID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QATable" displayName="QATable" ref="A4:F23" headerRowCount="1" totalsRowCount="0" totalsRowShown="0">
  <x:tableColumns count="6">
    <x:tableColumn id="1" name="Control"/>
    <x:tableColumn id="2" name="Resultado"/>
    <x:tableColumn id="3" name="Esperado"/>
    <x:tableColumn id="4" name="Estado"/>
    <x:tableColumn id="5" name="Fuente"/>
    <x:tableColumn id="6" name="Interpretación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VocabTable" displayName="VocabTable" ref="A4:D29" headerRowCount="1" totalsRowCount="0" totalsRowShown="0">
  <x:tableColumns count="4">
    <x:tableColumn id="1" name="Vocabulario"/>
    <x:tableColumn id="2" name="Valor"/>
    <x:tableColumn id="3" name="Definición"/>
    <x:tableColumn id="4" name="Regla_de_uso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DictionaryTable" displayName="DictionaryTable" ref="A4:E109" headerRowCount="1" totalsRowCount="0" totalsRowShown="0">
  <x:tableColumns count="5">
    <x:tableColumn id="1" name="Hoja"/>
    <x:tableColumn id="2" name="Campo"/>
    <x:tableColumn id="3" name="Definición"/>
    <x:tableColumn id="4" name="Obligatoriedad"/>
    <x:tableColumn id="5" name="Procedencia / regla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ChangesTable" displayName="ChangesTable" ref="A4:F7" headerRowCount="1" totalsRowCount="0" totalsRowShown="0">
  <x:tableColumns count="6">
    <x:tableColumn id="1" name="Versión"/>
    <x:tableColumn id="2" name="Fecha"/>
    <x:tableColumn id="3" name="Estado"/>
    <x:tableColumn id="4" name="Cambio"/>
    <x:tableColumn id="5" name="Impacto"/>
    <x:tableColumn id="6" name="Aprobación / siguiente ac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b87ffc320e54fb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a6390043fa24fb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3e1919c9afc4ae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33c8f09240e1445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87078959b6554f4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6cda79f4c5aa480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742928b7e3904db3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ba186fa3f4ec4beb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63e8ed276d6b4edf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d859bdf44976431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36" customHeight="1">
      <x:c r="A1" s="3" t="str">
        <x:v>GALANZU · DATA CATALOG · RECERCA 01 v1.0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7" t="str">
        <x:v>Metadatos, fuentes, relaciones, procedencia y QA. No es estadística oficial.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 ht="9" customHeight="1">
      <x:c r="A3" s="119"/>
      <x:c r="B3" s="119"/>
      <x:c r="C3" s="119"/>
      <x:c r="D3" s="119"/>
      <x:c r="E3" s="119"/>
      <x:c r="F3" s="119"/>
      <x:c r="G3" s="119"/>
      <x:c r="H3" s="119"/>
      <x:c r="I3" s="119"/>
      <x:c r="J3" s="119"/>
    </x:row>
    <x:row r="4" ht="24" customHeight="1">
      <x:c r="A4" s="20" t="str">
        <x:v>PANORÁMICA DEL CATÁLOGO</x:v>
      </x:c>
      <x:c r="B4" s="20"/>
      <x:c r="C4" s="20"/>
      <x:c r="D4" s="20"/>
      <x:c r="E4" s="20"/>
      <x:c r="F4" s="20"/>
      <x:c r="G4" s="20"/>
      <x:c r="H4" s="20"/>
      <x:c r="I4" s="20"/>
      <x:c r="J4" s="20"/>
    </x:row>
    <x:row r="5" ht="24" customHeight="1">
      <x:c r="A5" s="25" t="str">
        <x:v>Datasets</x:v>
      </x:c>
      <x:c r="B5" s="25"/>
      <x:c r="C5" s="25" t="str">
        <x:v>Fuentes únicas</x:v>
      </x:c>
      <x:c r="D5" s="25"/>
      <x:c r="E5" s="25" t="str">
        <x:v>Verificadas</x:v>
      </x:c>
      <x:c r="F5" s="25"/>
      <x:c r="G5" s="35" t="str">
        <x:v>Localizadas</x:v>
      </x:c>
      <x:c r="H5" s="35"/>
      <x:c r="I5" s="44" t="str">
        <x:v>IDs repetidos</x:v>
      </x:c>
      <x:c r="J5" s="44"/>
    </x:row>
    <x:row r="6" ht="34" customHeight="1">
      <x:c r="A6" s="30" t="n">
        <x:f>'Control_QA'!B5</x:f>
        <x:v>15</x:v>
      </x:c>
      <x:c r="B6" s="30"/>
      <x:c r="C6" s="30" t="n">
        <x:f>'Control_QA'!B7</x:f>
        <x:v>131</x:v>
      </x:c>
      <x:c r="D6" s="30"/>
      <x:c r="E6" s="30" t="n">
        <x:f>'Control_QA'!B9</x:f>
        <x:v>122</x:v>
      </x:c>
      <x:c r="F6" s="30"/>
      <x:c r="G6" s="39" t="n">
        <x:f>'Control_QA'!B10</x:f>
        <x:v>6</x:v>
      </x:c>
      <x:c r="H6" s="39"/>
      <x:c r="I6" s="48" t="n">
        <x:f>'Control_QA'!B8</x:f>
        <x:v>0</x:v>
      </x:c>
      <x:c r="J6" s="48"/>
    </x:row>
    <x:row r="7" ht="34" customHeight="1">
      <x:c r="A7" s="30"/>
      <x:c r="B7" s="30"/>
      <x:c r="C7" s="30"/>
      <x:c r="D7" s="30"/>
      <x:c r="E7" s="30"/>
      <x:c r="F7" s="30"/>
      <x:c r="G7" s="39"/>
      <x:c r="H7" s="39"/>
      <x:c r="I7" s="48"/>
      <x:c r="J7" s="48"/>
    </x:row>
    <x:row r="8" ht="24" customHeight="1">
      <x:c r="A8" s="119"/>
      <x:c r="B8" s="119"/>
      <x:c r="C8" s="119"/>
      <x:c r="D8" s="119"/>
      <x:c r="E8" s="119"/>
      <x:c r="F8" s="119"/>
      <x:c r="G8" s="119"/>
      <x:c r="H8" s="119"/>
      <x:c r="I8" s="119"/>
      <x:c r="J8" s="119"/>
    </x:row>
    <x:row r="9" ht="24" customHeight="1">
      <x:c r="A9" s="50" t="str">
        <x:v>INTEGRIDAD Y PUBLICACIÓN</x:v>
      </x:c>
      <x:c r="B9" s="50"/>
      <x:c r="C9" s="50"/>
      <x:c r="D9" s="50"/>
      <x:c r="E9" s="50"/>
      <x:c r="F9" s="50"/>
      <x:c r="G9" s="50"/>
      <x:c r="H9" s="50"/>
      <x:c r="I9" s="50"/>
      <x:c r="J9" s="50"/>
    </x:row>
    <x:row r="10" ht="24" customHeight="1">
      <x:c r="A10" s="55" t="str">
        <x:v>Public Data Pack</x:v>
      </x:c>
      <x:c r="B10" s="55"/>
      <x:c r="C10" s="55" t="str">
        <x:v>Imputaciones</x:v>
      </x:c>
      <x:c r="D10" s="55"/>
      <x:c r="E10" s="55" t="str">
        <x:v>Brechas finales</x:v>
      </x:c>
      <x:c r="F10" s="55"/>
      <x:c r="G10" s="55" t="str">
        <x:v>D08 observado</x:v>
      </x:c>
      <x:c r="H10" s="55"/>
      <x:c r="I10" s="55" t="str">
        <x:v>D08 missing</x:v>
      </x:c>
      <x:c r="J10" s="55"/>
    </x:row>
    <x:row r="11" ht="30" customHeight="1">
      <x:c r="A11" s="59" t="n">
        <x:f>'Control_QA'!B21</x:f>
        <x:v>32</x:v>
      </x:c>
      <x:c r="B11" s="59"/>
      <x:c r="C11" s="59" t="n">
        <x:f>'Control_QA'!B16</x:f>
        <x:v>0</x:v>
      </x:c>
      <x:c r="D11" s="59"/>
      <x:c r="E11" s="59" t="n">
        <x:f>'Control_QA'!B17</x:f>
        <x:v>2</x:v>
      </x:c>
      <x:c r="F11" s="59"/>
      <x:c r="G11" s="59" t="n">
        <x:f>'Control_QA'!B19</x:f>
        <x:v>210</x:v>
      </x:c>
      <x:c r="H11" s="59"/>
      <x:c r="I11" s="59" t="n">
        <x:f>'Control_QA'!B20</x:f>
        <x:v>78</x:v>
      </x:c>
      <x:c r="J11" s="59"/>
    </x:row>
    <x:row r="12" ht="30" customHeight="1">
      <x:c r="A12" s="59"/>
      <x:c r="B12" s="59"/>
      <x:c r="C12" s="59"/>
      <x:c r="D12" s="59"/>
      <x:c r="E12" s="59"/>
      <x:c r="F12" s="59"/>
      <x:c r="G12" s="59"/>
      <x:c r="H12" s="59"/>
      <x:c r="I12" s="59"/>
      <x:c r="J12" s="59"/>
    </x:row>
    <x:row r="13" ht="24" customHeight="1">
      <x:c r="A13" s="64" t="str">
        <x:v>hojas analíticas</x:v>
      </x:c>
      <x:c r="B13" s="64"/>
      <x:c r="C13" s="64" t="str">
        <x:v>ningún valor inventado</x:v>
      </x:c>
      <x:c r="D13" s="64"/>
      <x:c r="E13" s="64" t="str">
        <x:v>D07 y D15</x:v>
      </x:c>
      <x:c r="F13" s="64"/>
      <x:c r="G13" s="64" t="str">
        <x:v>de 288 municipio-mes</x:v>
      </x:c>
      <x:c r="H13" s="64"/>
      <x:c r="I13" s="64" t="str">
        <x:v>390 valores primarios</x:v>
      </x:c>
      <x:c r="J13" s="64"/>
    </x:row>
    <x:row r="14" ht="24" customHeight="1">
      <x:c r="A14" s="119"/>
      <x:c r="B14" s="119"/>
      <x:c r="C14" s="119"/>
      <x:c r="D14" s="119"/>
      <x:c r="E14" s="119"/>
      <x:c r="F14" s="119"/>
      <x:c r="G14" s="119"/>
      <x:c r="H14" s="119"/>
      <x:c r="I14" s="119"/>
      <x:c r="J14" s="119"/>
    </x:row>
    <x:row r="15" ht="24" customHeight="1">
      <x:c r="A15" s="49" t="str">
        <x:v>DECISIONES DE LA v1.0</x:v>
      </x:c>
      <x:c r="B15" s="49"/>
      <x:c r="C15" s="49"/>
      <x:c r="D15" s="49"/>
      <x:c r="E15" s="49"/>
      <x:c r="F15" s="49"/>
      <x:c r="G15" s="49"/>
      <x:c r="H15" s="49"/>
      <x:c r="I15" s="49"/>
      <x:c r="J15" s="49"/>
    </x:row>
    <x:row r="16" ht="32" customHeight="1">
      <x:c r="A16" s="83" t="str">
        <x:v>La categoría ambigua 'Pública/oficial' queda retirada. Las fuentes se clasifican mediante cinco ejes: productor, tipo documental, condición oficial, relación con la evidencia y estado de verificación. Los pares OBS-PHD25 y CAIB-RES24 se fusionan sin perder sus URLs ni usos. La v0.1 permanece como versión histórica.</x:v>
      </x:c>
      <x:c r="B16" s="84"/>
      <x:c r="C16" s="84"/>
      <x:c r="D16" s="84"/>
      <x:c r="E16" s="84"/>
      <x:c r="F16" s="84"/>
      <x:c r="G16" s="84"/>
      <x:c r="H16" s="84"/>
      <x:c r="I16" s="84"/>
      <x:c r="J16" s="85"/>
    </x:row>
    <x:row r="17" ht="32" customHeight="1">
      <x:c r="A17" s="86"/>
      <x:c r="B17" s="87"/>
      <x:c r="C17" s="87"/>
      <x:c r="D17" s="87"/>
      <x:c r="E17" s="87"/>
      <x:c r="F17" s="87"/>
      <x:c r="G17" s="87"/>
      <x:c r="H17" s="87"/>
      <x:c r="I17" s="87"/>
      <x:c r="J17" s="88"/>
    </x:row>
    <x:row r="18" ht="32" customHeight="1">
      <x:c r="A18" s="89"/>
      <x:c r="B18" s="90"/>
      <x:c r="C18" s="90"/>
      <x:c r="D18" s="90"/>
      <x:c r="E18" s="90"/>
      <x:c r="F18" s="90"/>
      <x:c r="G18" s="90"/>
      <x:c r="H18" s="90"/>
      <x:c r="I18" s="90"/>
      <x:c r="J18" s="91"/>
    </x:row>
    <x:row r="19" ht="24" customHeight="1">
      <x:c r="A19" s="119"/>
      <x:c r="B19" s="119"/>
      <x:c r="C19" s="119"/>
      <x:c r="D19" s="119"/>
      <x:c r="E19" s="119"/>
      <x:c r="F19" s="119"/>
      <x:c r="G19" s="119"/>
      <x:c r="H19" s="119"/>
      <x:c r="I19" s="119"/>
      <x:c r="J19" s="119"/>
    </x:row>
    <x:row r="20" ht="24" customHeight="1">
      <x:c r="A20" s="49" t="str">
        <x:v>CÓMO LEER LOS ARTEFACTOS</x:v>
      </x:c>
      <x:c r="B20" s="49"/>
      <x:c r="C20" s="49"/>
      <x:c r="D20" s="49"/>
      <x:c r="E20" s="49"/>
      <x:c r="F20" s="49"/>
      <x:c r="G20" s="49"/>
      <x:c r="H20" s="49"/>
      <x:c r="I20" s="49"/>
      <x:c r="J20" s="49"/>
    </x:row>
    <x:row r="21" ht="28" customHeight="1">
      <x:c r="A21" s="110" t="str">
        <x:v>Data Catalog: metadatos, fuentes, relaciones, procedencia y limitaciones. Public Data Pack: datos, tablas, transformaciones y 32 hojas analíticas. Evidence Manifest: conexiones entre datasets y fuentes. Ninguno de estos productos constituye estadística oficial. Versión 1.0 · 31/08/2026 · licencias y fechas de acceso heredadas de v0.1 permanecen explícitamente pendientes cuando no constaban.</x:v>
      </x:c>
      <x:c r="B21" s="111"/>
      <x:c r="C21" s="111"/>
      <x:c r="D21" s="111"/>
      <x:c r="E21" s="111"/>
      <x:c r="F21" s="111"/>
      <x:c r="G21" s="111"/>
      <x:c r="H21" s="111"/>
      <x:c r="I21" s="111"/>
      <x:c r="J21" s="112"/>
    </x:row>
    <x:row r="22" ht="28" customHeight="1">
      <x:c r="A22" s="113"/>
      <x:c r="B22" s="114"/>
      <x:c r="C22" s="114"/>
      <x:c r="D22" s="114"/>
      <x:c r="E22" s="114"/>
      <x:c r="F22" s="114"/>
      <x:c r="G22" s="114"/>
      <x:c r="H22" s="114"/>
      <x:c r="I22" s="114"/>
      <x:c r="J22" s="115"/>
    </x:row>
    <x:row r="23" ht="28" customHeight="1">
      <x:c r="A23" s="113"/>
      <x:c r="B23" s="114"/>
      <x:c r="C23" s="114"/>
      <x:c r="D23" s="114"/>
      <x:c r="E23" s="114"/>
      <x:c r="F23" s="114"/>
      <x:c r="G23" s="114"/>
      <x:c r="H23" s="114"/>
      <x:c r="I23" s="114"/>
      <x:c r="J23" s="115"/>
    </x:row>
    <x:row r="24" ht="28" customHeight="1">
      <x:c r="A24" s="116"/>
      <x:c r="B24" s="117"/>
      <x:c r="C24" s="117"/>
      <x:c r="D24" s="117"/>
      <x:c r="E24" s="117"/>
      <x:c r="F24" s="117"/>
      <x:c r="G24" s="117"/>
      <x:c r="H24" s="117"/>
      <x:c r="I24" s="117"/>
      <x:c r="J24" s="118"/>
    </x:row>
  </x:sheetData>
  <x:mergeCells>
    <x:mergeCell ref="A1:J1"/>
    <x:mergeCell ref="A2:J2"/>
    <x:mergeCell ref="A4:J4"/>
    <x:mergeCell ref="A5:B5"/>
    <x:mergeCell ref="A6:B7"/>
    <x:mergeCell ref="C5:D5"/>
    <x:mergeCell ref="C6:D7"/>
    <x:mergeCell ref="E5:F5"/>
    <x:mergeCell ref="E6:F7"/>
    <x:mergeCell ref="G5:H5"/>
    <x:mergeCell ref="G6:H7"/>
    <x:mergeCell ref="I5:J5"/>
    <x:mergeCell ref="I6:J7"/>
    <x:mergeCell ref="A9:J9"/>
    <x:mergeCell ref="A10:B10"/>
    <x:mergeCell ref="A11:B12"/>
    <x:mergeCell ref="A13:B13"/>
    <x:mergeCell ref="C10:D10"/>
    <x:mergeCell ref="C11:D12"/>
    <x:mergeCell ref="C13:D13"/>
    <x:mergeCell ref="E10:F10"/>
    <x:mergeCell ref="E11:F12"/>
    <x:mergeCell ref="E13:F13"/>
    <x:mergeCell ref="G10:H10"/>
    <x:mergeCell ref="G11:H12"/>
    <x:mergeCell ref="G13:H13"/>
    <x:mergeCell ref="I10:J10"/>
    <x:mergeCell ref="I11:J12"/>
    <x:mergeCell ref="I13:J13"/>
    <x:mergeCell ref="A15:J15"/>
    <x:mergeCell ref="A16:J18"/>
    <x:mergeCell ref="A20:J20"/>
    <x:mergeCell ref="A21:J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5" hidden="0" customWidth="1"/>
    <x:col min="3" max="3" width="42" hidden="0" customWidth="1"/>
    <x:col min="4" max="4" width="18" hidden="0" customWidth="1"/>
    <x:col min="5" max="5" width="30" hidden="0" customWidth="1"/>
    <x:col min="6" max="6" width="18" hidden="0" customWidth="1"/>
    <x:col min="7" max="7" width="24" hidden="0" customWidth="1"/>
    <x:col min="8" max="8" width="18" hidden="0" customWidth="1"/>
    <x:col min="9" max="9" width="22" hidden="0" customWidth="1"/>
    <x:col min="10" max="10" width="20" hidden="0" customWidth="1"/>
    <x:col min="11" max="11" width="24" hidden="0" customWidth="1"/>
    <x:col min="12" max="12" width="15" hidden="0" customWidth="1"/>
    <x:col min="13" max="13" width="22" hidden="0" customWidth="1"/>
    <x:col min="14" max="14" width="16" hidden="0" customWidth="1"/>
    <x:col min="15" max="15" width="24" hidden="0" customWidth="1"/>
    <x:col min="16" max="16" width="24" hidden="0" customWidth="1"/>
    <x:col min="17" max="17" width="30" hidden="0" customWidth="1"/>
    <x:col min="18" max="18" width="42" hidden="0" customWidth="1"/>
    <x:col min="19" max="19" width="25" hidden="0" customWidth="1"/>
    <x:col min="20" max="20" width="32" hidden="0" customWidth="1"/>
    <x:col min="21" max="21" width="20" hidden="0" customWidth="1"/>
    <x:col min="22" max="22" width="28" hidden="0" customWidth="1"/>
    <x:col min="23" max="23" width="22" hidden="0" customWidth="1"/>
    <x:col min="24" max="24" width="24" hidden="0" customWidth="1"/>
    <x:col min="25" max="25" width="42" hidden="0" customWidth="1"/>
    <x:col min="26" max="26" width="22" hidden="0" customWidth="1"/>
    <x:col min="27" max="27" width="28" hidden="0" customWidth="1"/>
    <x:col min="28" max="28" width="30" hidden="0" customWidth="1"/>
    <x:col min="29" max="29" width="25" hidden="0" customWidth="1"/>
    <x:col min="30" max="30" width="16" hidden="0" customWidth="1"/>
    <x:col min="31" max="31" width="16" hidden="0" customWidth="1"/>
    <x:col min="32" max="32" width="15" hidden="0" customWidth="1"/>
  </x:cols>
  <x:sheetData>
    <x:row r="1" ht="36" customHeight="1">
      <x:c r="A1" s="3" t="str">
        <x:v>GALANZU · DATA CATALOG · DATASETS v1.0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</x:row>
    <x:row r="2" ht="30" customHeight="1">
      <x:c r="A2" s="7" t="str">
        <x:v>Inventario de RECERCA 01. Metadatos explícitos; los campos no disponibles se identifican, no se inventan.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  <x:c r="AA2" s="7"/>
      <x:c r="AB2" s="7"/>
      <x:c r="AC2" s="7"/>
      <x:c r="AD2" s="7"/>
      <x:c r="AE2" s="7"/>
      <x:c r="AF2" s="7"/>
    </x:row>
    <x:row r="3" ht="9" customHeight="1">
      <x:c r="A3" s="119"/>
      <x:c r="B3" s="119"/>
      <x:c r="C3" s="119"/>
      <x:c r="D3" s="119"/>
      <x:c r="E3" s="119"/>
      <x:c r="F3" s="119"/>
      <x:c r="G3" s="119"/>
      <x:c r="H3" s="119"/>
      <x:c r="I3" s="119"/>
      <x:c r="J3" s="119"/>
      <x:c r="K3" s="119"/>
      <x:c r="L3" s="119"/>
      <x:c r="M3" s="119"/>
      <x:c r="N3" s="119"/>
      <x:c r="O3" s="119"/>
      <x:c r="P3" s="119"/>
      <x:c r="Q3" s="119"/>
      <x:c r="R3" s="119"/>
      <x:c r="S3" s="119"/>
      <x:c r="T3" s="119"/>
      <x:c r="U3" s="119"/>
      <x:c r="V3" s="119"/>
      <x:c r="W3" s="119"/>
      <x:c r="X3" s="119"/>
      <x:c r="Y3" s="119"/>
      <x:c r="Z3" s="119"/>
      <x:c r="AA3" s="119"/>
      <x:c r="AB3" s="119"/>
      <x:c r="AC3" s="119"/>
      <x:c r="AD3" s="119"/>
      <x:c r="AE3" s="119"/>
      <x:c r="AF3" s="119"/>
    </x:row>
    <x:row r="4" ht="38" customHeight="1">
      <x:c r="A4" s="11" t="str">
        <x:v>Dataset_ID</x:v>
      </x:c>
      <x:c r="B4" s="11" t="str">
        <x:v>Título</x:v>
      </x:c>
      <x:c r="C4" s="11" t="str">
        <x:v>Descripción</x:v>
      </x:c>
      <x:c r="D4" s="11" t="str">
        <x:v>Proyecto_ID</x:v>
      </x:c>
      <x:c r="E4" s="11" t="str">
        <x:v>Productor_original</x:v>
      </x:c>
      <x:c r="F4" s="11" t="str">
        <x:v>Editor_publicador</x:v>
      </x:c>
      <x:c r="G4" s="11" t="str">
        <x:v>Tipo_productor</x:v>
      </x:c>
      <x:c r="H4" s="11" t="str">
        <x:v>Cobertura_temporal</x:v>
      </x:c>
      <x:c r="I4" s="11" t="str">
        <x:v>Cobertura_geográfica</x:v>
      </x:c>
      <x:c r="J4" s="11" t="str">
        <x:v>Unidad_observación</x:v>
      </x:c>
      <x:c r="K4" s="11" t="str">
        <x:v>Universo</x:v>
      </x:c>
      <x:c r="L4" s="11" t="str">
        <x:v>Periodicidad</x:v>
      </x:c>
      <x:c r="M4" s="11" t="str">
        <x:v>Frecuencia_actualización</x:v>
      </x:c>
      <x:c r="N4" s="11" t="str">
        <x:v>Fecha_publicación</x:v>
      </x:c>
      <x:c r="O4" s="11" t="str">
        <x:v>Vintage</x:v>
      </x:c>
      <x:c r="P4" s="11" t="str">
        <x:v>Fecha_acceso_GALANZU</x:v>
      </x:c>
      <x:c r="Q4" s="11" t="str">
        <x:v>Variables_unidades</x:v>
      </x:c>
      <x:c r="R4" s="11" t="str">
        <x:v>Metodología_definiciones</x:v>
      </x:c>
      <x:c r="S4" s="11" t="str">
        <x:v>Estado_provisionalidad</x:v>
      </x:c>
      <x:c r="T4" s="11" t="str">
        <x:v>Fuente_original_IDs</x:v>
      </x:c>
      <x:c r="U4" s="11" t="str">
        <x:v>Rol_cadena</x:v>
      </x:c>
      <x:c r="V4" s="11" t="str">
        <x:v>Hoja_Data_Pack</x:v>
      </x:c>
      <x:c r="W4" s="11" t="str">
        <x:v>Tema</x:v>
      </x:c>
      <x:c r="X4" s="11" t="str">
        <x:v>Uso_analítico</x:v>
      </x:c>
      <x:c r="Y4" s="11" t="str">
        <x:v>Limitación</x:v>
      </x:c>
      <x:c r="Z4" s="11" t="str">
        <x:v>Licencia</x:v>
      </x:c>
      <x:c r="AA4" s="11" t="str">
        <x:v>Derechos_acceso</x:v>
      </x:c>
      <x:c r="AB4" s="11" t="str">
        <x:v>Estado_publicación</x:v>
      </x:c>
      <x:c r="AC4" s="11" t="str">
        <x:v>Revisor_GALANZU</x:v>
      </x:c>
      <x:c r="AD4" s="11" t="str">
        <x:v>Última_revisión</x:v>
      </x:c>
      <x:c r="AE4" s="11" t="str">
        <x:v>Próxima_revisión</x:v>
      </x:c>
      <x:c r="AF4" s="11" t="str">
        <x:v>Control_ID</x:v>
      </x:c>
    </x:row>
    <x:row r="5" ht="54" customHeight="1">
      <x:c r="A5" s="15" t="str">
        <x:v>D01</x:v>
      </x:c>
      <x:c r="B5" s="15" t="str">
        <x:v>Turismo anual</x:v>
      </x:c>
      <x:c r="C5" s="15" t="str">
        <x:v>Serie anual de turismo y gasto real utilizada para el contexto territorial.</x:v>
      </x:c>
      <x:c r="D5" s="15" t="str">
        <x:v>GAL-REC-001-2026</x:v>
      </x:c>
      <x:c r="E5" s="15" t="str">
        <x:v>AETIB / IBESTAT / INE</x:v>
      </x:c>
      <x:c r="F5" s="15" t="str">
        <x:v>GALANZU</x:v>
      </x:c>
      <x:c r="G5" s="15" t="str">
        <x:v>Organismo estadístico / entidad pública</x:v>
      </x:c>
      <x:c r="H5" s="15" t="str">
        <x:v>2018-2025</x:v>
      </x:c>
      <x:c r="I5" s="15" t="str">
        <x:v>Menorca</x:v>
      </x:c>
      <x:c r="J5" s="15" t="str">
        <x:v>Año</x:v>
      </x:c>
      <x:c r="K5" s="15" t="str">
        <x:v>Turismo insular</x:v>
      </x:c>
      <x:c r="L5" s="15" t="str">
        <x:v>Anual</x:v>
      </x:c>
      <x:c r="M5" s="15" t="str">
        <x:v>Anual</x:v>
      </x:c>
      <x:c r="N5" s="16" t="n">
        <x:v>46258</x:v>
      </x:c>
      <x:c r="O5" s="15" t="str">
        <x:v>RECERCA 01 - corte 2026-08-24</x:v>
      </x:c>
      <x:c r="P5" s="15" t="str">
        <x:v>No consolidada en v0.1</x:v>
      </x:c>
      <x:c r="Q5" s="15" t="str">
        <x:v>Turistas; gasto; IPC; unidades según hoja</x:v>
      </x:c>
      <x:c r="R5" s="15" t="str">
        <x:v>Integración descriptiva y normalización documentada en Data Pack</x:v>
      </x:c>
      <x:c r="S5" s="15" t="str">
        <x:v>Definitivo para RECERCA 01</x:v>
      </x:c>
      <x:c r="T5" s="15" t="str">
        <x:v>AET-2018 | AET-2019 | AET-2021 | AET-2022 | AET-2023 | AET-2024 | AET-2025 | IB-EGATUR</x:v>
      </x:c>
      <x:c r="U5" s="15" t="str">
        <x:v>Transformado / derivado</x:v>
      </x:c>
      <x:c r="V5" s="15" t="str">
        <x:v>Turismo_Anual | Gasto_Real</x:v>
      </x:c>
      <x:c r="W5" s="15" t="str">
        <x:v>Turismo</x:v>
      </x:c>
      <x:c r="X5" s="15" t="str">
        <x:v>Contexto territorial</x:v>
      </x:c>
      <x:c r="Y5" s="15" t="str">
        <x:v>COVID 2020 y diferencias de vintage</x:v>
      </x:c>
      <x:c r="Z5" s="15" t="str">
        <x:v>Pendiente de verificar</x:v>
      </x:c>
      <x:c r="AA5" s="15" t="str">
        <x:v>Acceso público; reutilización por verificar</x:v>
      </x:c>
      <x:c r="AB5" s="15" t="str">
        <x:v>Publicado en Public Data Pack RECERCA 01</x:v>
      </x:c>
      <x:c r="AC5" s="15" t="str">
        <x:v>GALANZU - revisión v1.0</x:v>
      </x:c>
      <x:c r="AD5" s="16" t="n">
        <x:v>46265</x:v>
      </x:c>
      <x:c r="AE5" s="16" t="n">
        <x:v>46630</x:v>
      </x:c>
      <x:c r="AF5" s="15" t="str">
        <x:f>IF(COUNTIF($A$5:$A$19,A5)=1,"OK","DUPLICADO")</x:f>
        <x:v>OK</x:v>
      </x:c>
    </x:row>
    <x:row r="6" ht="54" customHeight="1">
      <x:c r="A6" s="15" t="str">
        <x:v>D02</x:v>
      </x:c>
      <x:c r="B6" s="15" t="str">
        <x:v>IPH IBESTAT</x:v>
      </x:c>
      <x:c r="C6" s="15" t="str">
        <x:v>Indicador de Presión Humana mensual y agregado anual para Menorca.</x:v>
      </x:c>
      <x:c r="D6" s="15" t="str">
        <x:v>GAL-REC-001-2026</x:v>
      </x:c>
      <x:c r="E6" s="15" t="str">
        <x:v>IBESTAT</x:v>
      </x:c>
      <x:c r="F6" s="15" t="str">
        <x:v>GALANZU</x:v>
      </x:c>
      <x:c r="G6" s="15" t="str">
        <x:v>Organismo estadístico público</x:v>
      </x:c>
      <x:c r="H6" s="15" t="str">
        <x:v>2018-2025</x:v>
      </x:c>
      <x:c r="I6" s="15" t="str">
        <x:v>Menorca</x:v>
      </x:c>
      <x:c r="J6" s="15" t="str">
        <x:v>Mes</x:v>
      </x:c>
      <x:c r="K6" s="15" t="str">
        <x:v>Presión humana insular</x:v>
      </x:c>
      <x:c r="L6" s="15" t="str">
        <x:v>Mensual</x:v>
      </x:c>
      <x:c r="M6" s="15" t="str">
        <x:v>Mensual / según publicación</x:v>
      </x:c>
      <x:c r="N6" s="16" t="n">
        <x:v>46258</x:v>
      </x:c>
      <x:c r="O6" s="15" t="str">
        <x:v>RECERCA 01 - corte 2026-08-24</x:v>
      </x:c>
      <x:c r="P6" s="15" t="str">
        <x:v>No consolidada en v0.1</x:v>
      </x:c>
      <x:c r="Q6" s="15" t="str">
        <x:v>IPH mínimo, máximo, media y fecha</x:v>
      </x:c>
      <x:c r="R6" s="15" t="str">
        <x:v>Extracción de Menorca y agregación anual reproducible</x:v>
      </x:c>
      <x:c r="S6" s="15" t="str">
        <x:v>Definitivo para RECERCA 01</x:v>
      </x:c>
      <x:c r="T6" s="15" t="str">
        <x:v>IBESTAT-IPH-XLSX | IBESTAT-IPH-CAT | IBESTAT-IPH-MET</x:v>
      </x:c>
      <x:c r="U6" s="15" t="str">
        <x:v>Transformado / derivado</x:v>
      </x:c>
      <x:c r="V6" s="15" t="str">
        <x:v>IPH_Mensual | IPH_Anual</x:v>
      </x:c>
      <x:c r="W6" s="15" t="str">
        <x:v>Presión humana</x:v>
      </x:c>
      <x:c r="X6" s="15" t="str">
        <x:v>Contexto y normalización</x:v>
      </x:c>
      <x:c r="Y6" s="15" t="str">
        <x:v>No identifica por sí solo efectos municipales</x:v>
      </x:c>
      <x:c r="Z6" s="15" t="str">
        <x:v>Pendiente de verificar</x:v>
      </x:c>
      <x:c r="AA6" s="15" t="str">
        <x:v>Acceso público; reutilización por verificar</x:v>
      </x:c>
      <x:c r="AB6" s="15" t="str">
        <x:v>Publicado en Public Data Pack RECERCA 01</x:v>
      </x:c>
      <x:c r="AC6" s="15" t="str">
        <x:v>GALANZU - revisión v1.0</x:v>
      </x:c>
      <x:c r="AD6" s="16" t="n">
        <x:v>46265</x:v>
      </x:c>
      <x:c r="AE6" s="16" t="n">
        <x:v>46630</x:v>
      </x:c>
      <x:c r="AF6" s="15" t="str">
        <x:f>IF(COUNTIF($A$5:$A$19,A6)=1,"OK","DUPLICADO")</x:f>
        <x:v>OK</x:v>
      </x:c>
    </x:row>
    <x:row r="7" ht="54" customHeight="1">
      <x:c r="A7" s="15" t="str">
        <x:v>D03</x:v>
      </x:c>
      <x:c r="B7" s="15" t="str">
        <x:v>Agua urbana</x:v>
      </x:c>
      <x:c r="C7" s="15" t="str">
        <x:v>Abastecimiento urbano de agua a escala insular y municipal.</x:v>
      </x:c>
      <x:c r="D7" s="15" t="str">
        <x:v>GAL-REC-001-2026</x:v>
      </x:c>
      <x:c r="E7" s="15" t="str">
        <x:v>Govern de les Illes Balears / OBSAM</x:v>
      </x:c>
      <x:c r="F7" s="15" t="str">
        <x:v>GALANZU</x:v>
      </x:c>
      <x:c r="G7" s="15" t="str">
        <x:v>Administración / entidad científico-técnica</x:v>
      </x:c>
      <x:c r="H7" s="15" t="str">
        <x:v>2018-2024</x:v>
      </x:c>
      <x:c r="I7" s="15" t="str">
        <x:v>Menorca y municipios</x:v>
      </x:c>
      <x:c r="J7" s="15" t="str">
        <x:v>Año x municipio / isla</x:v>
      </x:c>
      <x:c r="K7" s="15" t="str">
        <x:v>Abastecimiento urbano</x:v>
      </x:c>
      <x:c r="L7" s="15" t="str">
        <x:v>Anual</x:v>
      </x:c>
      <x:c r="M7" s="15" t="str">
        <x:v>Anual</x:v>
      </x:c>
      <x:c r="N7" s="16" t="n">
        <x:v>46258</x:v>
      </x:c>
      <x:c r="O7" s="15" t="str">
        <x:v>RECERCA 01 - corte 2026-08-24</x:v>
      </x:c>
      <x:c r="P7" s="15" t="str">
        <x:v>No consolidada en v0.1</x:v>
      </x:c>
      <x:c r="Q7" s="15" t="str">
        <x:v>Volumen y métricas según fuente</x:v>
      </x:c>
      <x:c r="R7" s="15" t="str">
        <x:v>Extracción y armonización descriptiva</x:v>
      </x:c>
      <x:c r="S7" s="15" t="str">
        <x:v>Definitivo hasta 2024</x:v>
      </x:c>
      <x:c r="T7" s="15" t="str">
        <x:v>CAIB-AGUA | OBS-AER</x:v>
      </x:c>
      <x:c r="U7" s="15" t="str">
        <x:v>Transformado</x:v>
      </x:c>
      <x:c r="V7" s="15" t="str">
        <x:v>Agua_Insular | Agua_Municipal</x:v>
      </x:c>
      <x:c r="W7" s="15" t="str">
        <x:v>Agua</x:v>
      </x:c>
      <x:c r="X7" s="15" t="str">
        <x:v>Contexto territorial</x:v>
      </x:c>
      <x:c r="Y7" s="15" t="str">
        <x:v>2025 no disponible en el corte</x:v>
      </x:c>
      <x:c r="Z7" s="15" t="str">
        <x:v>Pendiente de verificar</x:v>
      </x:c>
      <x:c r="AA7" s="15" t="str">
        <x:v>Acceso público; reutilización por verificar</x:v>
      </x:c>
      <x:c r="AB7" s="15" t="str">
        <x:v>Publicado en Public Data Pack RECERCA 01</x:v>
      </x:c>
      <x:c r="AC7" s="15" t="str">
        <x:v>GALANZU - revisión v1.0</x:v>
      </x:c>
      <x:c r="AD7" s="16" t="n">
        <x:v>46265</x:v>
      </x:c>
      <x:c r="AE7" s="16" t="n">
        <x:v>46295</x:v>
      </x:c>
      <x:c r="AF7" s="15" t="str">
        <x:f>IF(COUNTIF($A$5:$A$19,A7)=1,"OK","DUPLICADO")</x:f>
        <x:v>OK</x:v>
      </x:c>
    </x:row>
    <x:row r="8" ht="54" customHeight="1">
      <x:c r="A8" s="15" t="str">
        <x:v>D04</x:v>
      </x:c>
      <x:c r="B8" s="15" t="str">
        <x:v>PGC MeP</x:v>
      </x:c>
      <x:c r="C8" s="15" t="str">
        <x:v>Serie de cuentas y magnitudes financieras de Menorca Preservation.</x:v>
      </x:c>
      <x:c r="D8" s="15" t="str">
        <x:v>GAL-REC-001-2026</x:v>
      </x:c>
      <x:c r="E8" s="15" t="str">
        <x:v>Menorca Preservation</x:v>
      </x:c>
      <x:c r="F8" s="15" t="str">
        <x:v>GALANZU</x:v>
      </x:c>
      <x:c r="G8" s="15" t="str">
        <x:v>Entidad social / ONG</x:v>
      </x:c>
      <x:c r="H8" s="15" t="str">
        <x:v>2018-2024</x:v>
      </x:c>
      <x:c r="I8" s="15" t="str">
        <x:v>Menorca</x:v>
      </x:c>
      <x:c r="J8" s="15" t="str">
        <x:v>Año</x:v>
      </x:c>
      <x:c r="K8" s="15" t="str">
        <x:v>Cuentas anuales formales</x:v>
      </x:c>
      <x:c r="L8" s="15" t="str">
        <x:v>Anual</x:v>
      </x:c>
      <x:c r="M8" s="15" t="str">
        <x:v>Anual</x:v>
      </x:c>
      <x:c r="N8" s="16" t="n">
        <x:v>46258</x:v>
      </x:c>
      <x:c r="O8" s="15" t="str">
        <x:v>RECERCA 01 - corte 2026-08-24</x:v>
      </x:c>
      <x:c r="P8" s="15" t="str">
        <x:v>No consolidada en v0.1</x:v>
      </x:c>
      <x:c r="Q8" s="15" t="str">
        <x:v>Ingresos, gastos y magnitudes PGC</x:v>
      </x:c>
      <x:c r="R8" s="15" t="str">
        <x:v>Extracción de cuentas y memorias con control de vintage</x:v>
      </x:c>
      <x:c r="S8" s="15" t="str">
        <x:v>Definitivo hasta 2024</x:v>
      </x:c>
      <x:c r="T8" s="15" t="str">
        <x:v>MP-A18 | MP-A19 | MP-A20 | MP-A22 | MP-A24 | MP-R19 | MP-R21 | MP-R23 | MP-R24 | MP-R25</x:v>
      </x:c>
      <x:c r="U8" s="15" t="str">
        <x:v>Transformado</x:v>
      </x:c>
      <x:c r="V8" s="15" t="str">
        <x:v>Finanzas_PGC</x:v>
      </x:c>
      <x:c r="W8" s="15" t="str">
        <x:v>Transparencia financiera</x:v>
      </x:c>
      <x:c r="X8" s="15" t="str">
        <x:v>Contexto financiero</x:v>
      </x:c>
      <x:c r="Y8" s="15" t="str">
        <x:v>2025 solo dispone de memoria de gestión</x:v>
      </x:c>
      <x:c r="Z8" s="15" t="str">
        <x:v>Pendiente de verificar</x:v>
      </x:c>
      <x:c r="AA8" s="15" t="str">
        <x:v>Acceso público; reutilización por verificar</x:v>
      </x:c>
      <x:c r="AB8" s="15" t="str">
        <x:v>Publicado en Public Data Pack RECERCA 01</x:v>
      </x:c>
      <x:c r="AC8" s="15" t="str">
        <x:v>GALANZU - revisión v1.0</x:v>
      </x:c>
      <x:c r="AD8" s="16" t="n">
        <x:v>46265</x:v>
      </x:c>
      <x:c r="AE8" s="16" t="n">
        <x:v>46295</x:v>
      </x:c>
      <x:c r="AF8" s="15" t="str">
        <x:f>IF(COUNTIF($A$5:$A$19,A8)=1,"OK","DUPLICADO")</x:f>
        <x:v>OK</x:v>
      </x:c>
    </x:row>
    <x:row r="9" ht="54" customHeight="1">
      <x:c r="A9" s="15" t="str">
        <x:v>D05</x:v>
      </x:c>
      <x:c r="B9" s="15" t="str">
        <x:v>Residuos 2022</x:v>
      </x:c>
      <x:c r="C9" s="15" t="str">
        <x:v>Panel mensual municipal de cinco fracciones de residuos para 2022.</x:v>
      </x:c>
      <x:c r="D9" s="15" t="str">
        <x:v>GAL-REC-001-2026</x:v>
      </x:c>
      <x:c r="E9" s="15" t="str">
        <x:v>Consorci de Residus i Energia de Menorca / GOIB</x:v>
      </x:c>
      <x:c r="F9" s="15" t="str">
        <x:v>GALANZU</x:v>
      </x:c>
      <x:c r="G9" s="15" t="str">
        <x:v>Administración / entidad pública</x:v>
      </x:c>
      <x:c r="H9" s="15" t="str">
        <x:v>2022</x:v>
      </x:c>
      <x:c r="I9" s="15" t="str">
        <x:v>Municipios de Menorca</x:v>
      </x:c>
      <x:c r="J9" s="15" t="str">
        <x:v>Municipio x mes</x:v>
      </x:c>
      <x:c r="K9" s="15" t="str">
        <x:v>Cinco fracciones núcleo</x:v>
      </x:c>
      <x:c r="L9" s="15" t="str">
        <x:v>Mensual</x:v>
      </x:c>
      <x:c r="M9" s="15" t="str">
        <x:v>Anual con detalle mensual</x:v>
      </x:c>
      <x:c r="N9" s="16" t="n">
        <x:v>46258</x:v>
      </x:c>
      <x:c r="O9" s="15" t="str">
        <x:v>RECERCA 01 - corte 2026-08-24</x:v>
      </x:c>
      <x:c r="P9" s="15" t="str">
        <x:v>No consolidada en v0.1</x:v>
      </x:c>
      <x:c r="Q9" s="15" t="str">
        <x:v>Cinco fracciones; unidades según Data Pack</x:v>
      </x:c>
      <x:c r="R9" s="15" t="str">
        <x:v>Estructuración del panel mensual publicado</x:v>
      </x:c>
      <x:c r="S9" s="15" t="str">
        <x:v>Definitivo para RECERCA 01</x:v>
      </x:c>
      <x:c r="T9" s="15" t="str">
        <x:v>CONS-RES22 | CONS-RES22-MENSUAL | GOIB-RM22</x:v>
      </x:c>
      <x:c r="U9" s="15" t="str">
        <x:v>Transformado</x:v>
      </x:c>
      <x:c r="V9" s="15" t="str">
        <x:v>Residuos_2022</x:v>
      </x:c>
      <x:c r="W9" s="15" t="str">
        <x:v>Residuos</x:v>
      </x:c>
      <x:c r="X9" s="15" t="str">
        <x:v>Pre-periodo</x:v>
      </x:c>
      <x:c r="Y9" s="15" t="str">
        <x:v>Sin limitación adicional material documentada</x:v>
      </x:c>
      <x:c r="Z9" s="15" t="str">
        <x:v>Pendiente de verificar</x:v>
      </x:c>
      <x:c r="AA9" s="15" t="str">
        <x:v>Acceso público; reutilización por verificar</x:v>
      </x:c>
      <x:c r="AB9" s="15" t="str">
        <x:v>Publicado en Public Data Pack RECERCA 01</x:v>
      </x:c>
      <x:c r="AC9" s="15" t="str">
        <x:v>GALANZU - revisión v1.0</x:v>
      </x:c>
      <x:c r="AD9" s="16" t="n">
        <x:v>46265</x:v>
      </x:c>
      <x:c r="AE9" s="16" t="n">
        <x:v>46630</x:v>
      </x:c>
      <x:c r="AF9" s="15" t="str">
        <x:f>IF(COUNTIF($A$5:$A$19,A9)=1,"OK","DUPLICADO")</x:f>
        <x:v>OK</x:v>
      </x:c>
    </x:row>
    <x:row r="10" ht="54" customHeight="1">
      <x:c r="A10" s="15" t="str">
        <x:v>D06</x:v>
      </x:c>
      <x:c r="B10" s="15" t="str">
        <x:v>Residuos 2023</x:v>
      </x:c>
      <x:c r="C10" s="15" t="str">
        <x:v>Panel mensual municipal de cinco fracciones de residuos para 2023.</x:v>
      </x:c>
      <x:c r="D10" s="15" t="str">
        <x:v>GAL-REC-001-2026</x:v>
      </x:c>
      <x:c r="E10" s="15" t="str">
        <x:v>Consorci de Residus i Energia de Menorca / GOIB</x:v>
      </x:c>
      <x:c r="F10" s="15" t="str">
        <x:v>GALANZU</x:v>
      </x:c>
      <x:c r="G10" s="15" t="str">
        <x:v>Administración / entidad pública</x:v>
      </x:c>
      <x:c r="H10" s="15" t="str">
        <x:v>2023</x:v>
      </x:c>
      <x:c r="I10" s="15" t="str">
        <x:v>Municipios de Menorca</x:v>
      </x:c>
      <x:c r="J10" s="15" t="str">
        <x:v>Municipio x mes</x:v>
      </x:c>
      <x:c r="K10" s="15" t="str">
        <x:v>Cinco fracciones núcleo</x:v>
      </x:c>
      <x:c r="L10" s="15" t="str">
        <x:v>Mensual</x:v>
      </x:c>
      <x:c r="M10" s="15" t="str">
        <x:v>Anual con detalle mensual</x:v>
      </x:c>
      <x:c r="N10" s="16" t="n">
        <x:v>46258</x:v>
      </x:c>
      <x:c r="O10" s="15" t="str">
        <x:v>RECERCA 01 - corte 2026-08-24</x:v>
      </x:c>
      <x:c r="P10" s="15" t="str">
        <x:v>No consolidada en v0.1</x:v>
      </x:c>
      <x:c r="Q10" s="15" t="str">
        <x:v>Cinco fracciones; unidades según Data Pack</x:v>
      </x:c>
      <x:c r="R10" s="15" t="str">
        <x:v>Estructuración del panel mensual publicado</x:v>
      </x:c>
      <x:c r="S10" s="15" t="str">
        <x:v>Definitivo para RECERCA 01</x:v>
      </x:c>
      <x:c r="T10" s="15" t="str">
        <x:v>CONS-RES23 | CONS-2023</x:v>
      </x:c>
      <x:c r="U10" s="15" t="str">
        <x:v>Transformado</x:v>
      </x:c>
      <x:c r="V10" s="15" t="str">
        <x:v>Residuos_2023</x:v>
      </x:c>
      <x:c r="W10" s="15" t="str">
        <x:v>Residuos</x:v>
      </x:c>
      <x:c r="X10" s="15" t="str">
        <x:v>Pre-periodo</x:v>
      </x:c>
      <x:c r="Y10" s="15" t="str">
        <x:v>Sin limitación adicional material documentada</x:v>
      </x:c>
      <x:c r="Z10" s="15" t="str">
        <x:v>Pendiente de verificar</x:v>
      </x:c>
      <x:c r="AA10" s="15" t="str">
        <x:v>Acceso público; reutilización por verificar</x:v>
      </x:c>
      <x:c r="AB10" s="15" t="str">
        <x:v>Publicado en Public Data Pack RECERCA 01</x:v>
      </x:c>
      <x:c r="AC10" s="15" t="str">
        <x:v>GALANZU - revisión v1.0</x:v>
      </x:c>
      <x:c r="AD10" s="16" t="n">
        <x:v>46265</x:v>
      </x:c>
      <x:c r="AE10" s="16" t="n">
        <x:v>46630</x:v>
      </x:c>
      <x:c r="AF10" s="15" t="str">
        <x:f>IF(COUNTIF($A$5:$A$19,A10)=1,"OK","DUPLICADO")</x:f>
        <x:v>OK</x:v>
      </x:c>
    </x:row>
    <x:row r="11" ht="54" customHeight="1">
      <x:c r="A11" s="15" t="str">
        <x:v>D07</x:v>
      </x:c>
      <x:c r="B11" s="15" t="str">
        <x:v>Residuos 2024 master</x:v>
      </x:c>
      <x:c r="C11" s="15" t="str">
        <x:v>Observaciones mensuales municipales localizadas para 2024; conserva ausencias sin imputar.</x:v>
      </x:c>
      <x:c r="D11" s="15" t="str">
        <x:v>GAL-REC-001-2026</x:v>
      </x:c>
      <x:c r="E11" s="15" t="str">
        <x:v>Consorci / Govern / servicios municipales</x:v>
      </x:c>
      <x:c r="F11" s="15" t="str">
        <x:v>GALANZU</x:v>
      </x:c>
      <x:c r="G11" s="15" t="str">
        <x:v>Administración / entidad pública</x:v>
      </x:c>
      <x:c r="H11" s="15" t="str">
        <x:v>2024</x:v>
      </x:c>
      <x:c r="I11" s="15" t="str">
        <x:v>Municipios de Menorca</x:v>
      </x:c>
      <x:c r="J11" s="15" t="str">
        <x:v>Municipio x mes</x:v>
      </x:c>
      <x:c r="K11" s="15" t="str">
        <x:v>Cinco fracciones núcleo</x:v>
      </x:c>
      <x:c r="L11" s="15" t="str">
        <x:v>Mensual</x:v>
      </x:c>
      <x:c r="M11" s="15" t="str">
        <x:v>No consolidada</x:v>
      </x:c>
      <x:c r="N11" s="16" t="n">
        <x:v>46258</x:v>
      </x:c>
      <x:c r="O11" s="15" t="str">
        <x:v>RECERCA 01 - corte 2026-08-24</x:v>
      </x:c>
      <x:c r="P11" s="15" t="str">
        <x:v>No consolidada en v0.1</x:v>
      </x:c>
      <x:c r="Q11" s="15" t="str">
        <x:v>Cinco fracciones; unidades según Data Pack</x:v>
      </x:c>
      <x:c r="R11" s="15" t="str">
        <x:v>Integración conservadora de fuentes 2024</x:v>
      </x:c>
      <x:c r="S11" s="15" t="str">
        <x:v>Brecha documental final</x:v>
      </x:c>
      <x:c r="T11" s="15" t="str">
        <x:v>CAIB-RES24 | CONS-RES24 | GOIB-SEL24 | PAP-RES24 | PAP-MAO | PAP-CAST-OFFICIAL</x:v>
      </x:c>
      <x:c r="U11" s="15" t="str">
        <x:v>Transformado</x:v>
      </x:c>
      <x:c r="V11" s="15" t="str">
        <x:v>PaP_2024 | Validacion_2024</x:v>
      </x:c>
      <x:c r="W11" s="15" t="str">
        <x:v>Residuos</x:v>
      </x:c>
      <x:c r="X11" s="15" t="str">
        <x:v>Año de tratamiento</x:v>
      </x:c>
      <x:c r="Y11" s="15" t="str">
        <x:v>Faltan 78 municipio-mes</x:v>
      </x:c>
      <x:c r="Z11" s="15" t="str">
        <x:v>Pendiente de verificar</x:v>
      </x:c>
      <x:c r="AA11" s="15" t="str">
        <x:v>Acceso público; reutilización por verificar</x:v>
      </x:c>
      <x:c r="AB11" s="15" t="str">
        <x:v>Publicado en Public Data Pack RECERCA 01</x:v>
      </x:c>
      <x:c r="AC11" s="15" t="str">
        <x:v>GALANZU - revisión v1.0</x:v>
      </x:c>
      <x:c r="AD11" s="16" t="n">
        <x:v>46265</x:v>
      </x:c>
      <x:c r="AE11" s="16" t="n">
        <x:v>46295</x:v>
      </x:c>
      <x:c r="AF11" s="15" t="str">
        <x:f>IF(COUNTIF($A$5:$A$19,A11)=1,"OK","DUPLICADO")</x:f>
        <x:v>OK</x:v>
      </x:c>
    </x:row>
    <x:row r="12" ht="54" customHeight="1">
      <x:c r="A12" s="15" t="str">
        <x:v>D08</x:v>
      </x:c>
      <x:c r="B12" s="15" t="str">
        <x:v>Panel causal 2022–2024</x:v>
      </x:c>
      <x:c r="C12" s="15" t="str">
        <x:v>Panel analítico 2022-2024 derivado de D05, D06 y D07 para modelos y QA.</x:v>
      </x:c>
      <x:c r="D12" s="15" t="str">
        <x:v>GAL-REC-001-2026</x:v>
      </x:c>
      <x:c r="E12" s="15" t="str">
        <x:v>GALANZU</x:v>
      </x:c>
      <x:c r="F12" s="15" t="str">
        <x:v>GALANZU</x:v>
      </x:c>
      <x:c r="G12" s="15" t="str">
        <x:v>GALANZU - derivado</x:v>
      </x:c>
      <x:c r="H12" s="15" t="str">
        <x:v>2022-2024</x:v>
      </x:c>
      <x:c r="I12" s="15" t="str">
        <x:v>Municipios de Menorca</x:v>
      </x:c>
      <x:c r="J12" s="15" t="str">
        <x:v>Municipio x mes</x:v>
      </x:c>
      <x:c r="K12" s="15" t="str">
        <x:v>Cinco fracciones núcleo</x:v>
      </x:c>
      <x:c r="L12" s="15" t="str">
        <x:v>Mensual</x:v>
      </x:c>
      <x:c r="M12" s="15" t="str">
        <x:v>Congelado para publicación</x:v>
      </x:c>
      <x:c r="N12" s="16" t="n">
        <x:v>46258</x:v>
      </x:c>
      <x:c r="O12" s="15" t="str">
        <x:v>RECERCA 01 - corte 2026-08-24</x:v>
      </x:c>
      <x:c r="P12" s="15" t="str">
        <x:v>No consolidada en v0.1</x:v>
      </x:c>
      <x:c r="Q12" s="15" t="str">
        <x:v>Cinco fracciones y variables analíticas</x:v>
      </x:c>
      <x:c r="R12" s="15" t="str">
        <x:v>Unión documentada de D05-D07; no imputación</x:v>
      </x:c>
      <x:c r="S12" s="15" t="str">
        <x:v>Derivado definitivo para RECERCA 01</x:v>
      </x:c>
      <x:c r="T12" s="15" t="str">
        <x:v>D05 | D06 | D07</x:v>
      </x:c>
      <x:c r="U12" s="15" t="str">
        <x:v>Derivado</x:v>
      </x:c>
      <x:c r="V12" s="15" t="str">
        <x:v>Panel_Residuos | Comparativa_PaP</x:v>
      </x:c>
      <x:c r="W12" s="15" t="str">
        <x:v>Residuos / evaluación</x:v>
      </x:c>
      <x:c r="X12" s="15" t="str">
        <x:v>Modelos y QA</x:v>
      </x:c>
      <x:c r="Y12" s="15" t="str">
        <x:v>210/288 observaciones; 390 valores primarios ausentes</x:v>
      </x:c>
      <x:c r="Z12" s="15" t="str">
        <x:v>Pendiente de verificar</x:v>
      </x:c>
      <x:c r="AA12" s="15" t="str">
        <x:v>Acceso público; reutilización por verificar</x:v>
      </x:c>
      <x:c r="AB12" s="15" t="str">
        <x:v>Publicado en Public Data Pack RECERCA 01</x:v>
      </x:c>
      <x:c r="AC12" s="15" t="str">
        <x:v>GALANZU - revisión v1.0</x:v>
      </x:c>
      <x:c r="AD12" s="16" t="n">
        <x:v>46265</x:v>
      </x:c>
      <x:c r="AE12" s="16" t="n">
        <x:v>46630</x:v>
      </x:c>
      <x:c r="AF12" s="15" t="str">
        <x:f>IF(COUNTIF($A$5:$A$19,A12)=1,"OK","DUPLICADO")</x:f>
        <x:v>OK</x:v>
      </x:c>
    </x:row>
    <x:row r="13" ht="54" customHeight="1">
      <x:c r="A13" s="15" t="str">
        <x:v>D09</x:v>
      </x:c>
      <x:c r="B13" s="15" t="str">
        <x:v>Maó+Es Castell 2024</x:v>
      </x:c>
      <x:c r="C13" s="15" t="str">
        <x:v>Ventana observada enero-septiembre de 2024 para Maó y Es Castell.</x:v>
      </x:c>
      <x:c r="D13" s="15" t="str">
        <x:v>GAL-REC-001-2026</x:v>
      </x:c>
      <x:c r="E13" s="15" t="str">
        <x:v>Servei de Recollida / Consorci</x:v>
      </x:c>
      <x:c r="F13" s="15" t="str">
        <x:v>GALANZU</x:v>
      </x:c>
      <x:c r="G13" s="15" t="str">
        <x:v>Administración / entidad pública</x:v>
      </x:c>
      <x:c r="H13" s="15" t="str">
        <x:v>2024-01 a 2024-09</x:v>
      </x:c>
      <x:c r="I13" s="15" t="str">
        <x:v>Maó y Es Castell</x:v>
      </x:c>
      <x:c r="J13" s="15" t="str">
        <x:v>Municipio x mes</x:v>
      </x:c>
      <x:c r="K13" s="15" t="str">
        <x:v>Cinco fracciones núcleo</x:v>
      </x:c>
      <x:c r="L13" s="15" t="str">
        <x:v>Mensual</x:v>
      </x:c>
      <x:c r="M13" s="15" t="str">
        <x:v>Irregular</x:v>
      </x:c>
      <x:c r="N13" s="16" t="n">
        <x:v>46258</x:v>
      </x:c>
      <x:c r="O13" s="15" t="str">
        <x:v>RECERCA 01 - corte 2026-08-24</x:v>
      </x:c>
      <x:c r="P13" s="15" t="str">
        <x:v>No consolidada en v0.1</x:v>
      </x:c>
      <x:c r="Q13" s="15" t="str">
        <x:v>Cinco fracciones</x:v>
      </x:c>
      <x:c r="R13" s="15" t="str">
        <x:v>Selección de municipios y ventana común observada</x:v>
      </x:c>
      <x:c r="S13" s="15" t="str">
        <x:v>Definitivo en ventana</x:v>
      </x:c>
      <x:c r="T13" s="15" t="str">
        <x:v>PAP-MAO | PAP-MAO-CAT | PAP-MAO-ES | PAP-CAST-OFFICIAL</x:v>
      </x:c>
      <x:c r="U13" s="15" t="str">
        <x:v>Transformado / derivado</x:v>
      </x:c>
      <x:c r="V13" s="15" t="str">
        <x:v>PaP_2024 | Comparativa_PaP</x:v>
      </x:c>
      <x:c r="W13" s="15" t="str">
        <x:v>Residuos / puerta a puerta</x:v>
      </x:c>
      <x:c r="X13" s="15" t="str">
        <x:v>Comparativa tratada</x:v>
      </x:c>
      <x:c r="Y13" s="15" t="str">
        <x:v>Cuarto trimestre no observado</x:v>
      </x:c>
      <x:c r="Z13" s="15" t="str">
        <x:v>Pendiente de verificar</x:v>
      </x:c>
      <x:c r="AA13" s="15" t="str">
        <x:v>Acceso público; reutilización por verificar</x:v>
      </x:c>
      <x:c r="AB13" s="15" t="str">
        <x:v>Publicado en Public Data Pack RECERCA 01</x:v>
      </x:c>
      <x:c r="AC13" s="15" t="str">
        <x:v>GALANZU - revisión v1.0</x:v>
      </x:c>
      <x:c r="AD13" s="16" t="n">
        <x:v>46265</x:v>
      </x:c>
      <x:c r="AE13" s="16" t="n">
        <x:v>46630</x:v>
      </x:c>
      <x:c r="AF13" s="15" t="str">
        <x:f>IF(COUNTIF($A$5:$A$19,A13)=1,"OK","DUPLICADO")</x:f>
        <x:v>OK</x:v>
      </x:c>
    </x:row>
    <x:row r="14" ht="54" customHeight="1">
      <x:c r="A14" s="15" t="str">
        <x:v>D10</x:v>
      </x:c>
      <x:c r="B14" s="15" t="str">
        <x:v>HoReCa PFB</x:v>
      </x:c>
      <x:c r="C14" s="15" t="str">
        <x:v>Baseline voluntaria y metodología sobre cumplimiento HoReCa en Plastic Free Balearics.</x:v>
      </x:c>
      <x:c r="D14" s="15" t="str">
        <x:v>GAL-REC-001-2026</x:v>
      </x:c>
      <x:c r="E14" s="15" t="str">
        <x:v>Menorca Preservation / Plastic Free Balearics / Save the Med</x:v>
      </x:c>
      <x:c r="F14" s="15" t="str">
        <x:v>GALANZU</x:v>
      </x:c>
      <x:c r="G14" s="15" t="str">
        <x:v>Entidades sociales / ONG</x:v>
      </x:c>
      <x:c r="H14" s="15" t="str">
        <x:v>2023-2025</x:v>
      </x:c>
      <x:c r="I14" s="15" t="str">
        <x:v>Menorca</x:v>
      </x:c>
      <x:c r="J14" s="15" t="str">
        <x:v>Establecimiento / producto</x:v>
      </x:c>
      <x:c r="K14" s="15" t="str">
        <x:v>Muestra voluntaria baseline</x:v>
      </x:c>
      <x:c r="L14" s="15" t="str">
        <x:v>Campaña</x:v>
      </x:c>
      <x:c r="M14" s="15" t="str">
        <x:v>No definida</x:v>
      </x:c>
      <x:c r="N14" s="16" t="n">
        <x:v>46258</x:v>
      </x:c>
      <x:c r="O14" s="15" t="str">
        <x:v>RECERCA 01 - corte 2026-08-24</x:v>
      </x:c>
      <x:c r="P14" s="15" t="str">
        <x:v>No consolidada en v0.1</x:v>
      </x:c>
      <x:c r="Q14" s="15" t="str">
        <x:v>n, N, cumplimiento y categorías metodológicas</x:v>
      </x:c>
      <x:c r="R14" s="15" t="str">
        <x:v>Metodología HAPI/PFB y síntesis de fuentes de proyecto</x:v>
      </x:c>
      <x:c r="S14" s="15" t="str">
        <x:v>Baseline publicado</x:v>
      </x:c>
      <x:c r="T14" s="15" t="str">
        <x:v>PFM-HORECA-FIRST | PFM-OBS-NORM | PFB-FAQ | STM-HAPI | FC28-HORECA</x:v>
      </x:c>
      <x:c r="U14" s="15" t="str">
        <x:v>Transformado</x:v>
      </x:c>
      <x:c r="V14" s="15" t="str">
        <x:v>HoReCa</x:v>
      </x:c>
      <x:c r="W14" s="15" t="str">
        <x:v>Plásticos / HoReCa</x:v>
      </x:c>
      <x:c r="X14" s="15" t="str">
        <x:v>Caso PFM</x:v>
      </x:c>
      <x:c r="Y14" s="15" t="str">
        <x:v>No se publica n/N completo del seguimiento post</x:v>
      </x:c>
      <x:c r="Z14" s="15" t="str">
        <x:v>Pendiente de verificar</x:v>
      </x:c>
      <x:c r="AA14" s="15" t="str">
        <x:v>Acceso público; reutilización por verificar</x:v>
      </x:c>
      <x:c r="AB14" s="15" t="str">
        <x:v>Publicado en Public Data Pack RECERCA 01</x:v>
      </x:c>
      <x:c r="AC14" s="15" t="str">
        <x:v>GALANZU - revisión v1.0</x:v>
      </x:c>
      <x:c r="AD14" s="16" t="n">
        <x:v>46265</x:v>
      </x:c>
      <x:c r="AE14" s="16" t="n">
        <x:v>46630</x:v>
      </x:c>
      <x:c r="AF14" s="15" t="str">
        <x:f>IF(COUNTIF($A$5:$A$19,A14)=1,"OK","DUPLICADO")</x:f>
        <x:v>OK</x:v>
      </x:c>
    </x:row>
    <x:row r="15" ht="54" customHeight="1">
      <x:c r="A15" s="15" t="str">
        <x:v>D11</x:v>
      </x:c>
      <x:c r="B15" s="15" t="str">
        <x:v>PescArt redes</x:v>
      </x:c>
      <x:c r="C15" s="15" t="str">
        <x:v>Flujo anual de redes recogidas y tratamiento comunicado por PescArt.</x:v>
      </x:c>
      <x:c r="D15" s="15" t="str">
        <x:v>GAL-REC-001-2026</x:v>
      </x:c>
      <x:c r="E15" s="15" t="str">
        <x:v>Menorca Preservation / PescArt</x:v>
      </x:c>
      <x:c r="F15" s="15" t="str">
        <x:v>GALANZU</x:v>
      </x:c>
      <x:c r="G15" s="15" t="str">
        <x:v>Entidad social / ONG</x:v>
      </x:c>
      <x:c r="H15" s="15" t="str">
        <x:v>2025</x:v>
      </x:c>
      <x:c r="I15" s="15" t="str">
        <x:v>Menorca</x:v>
      </x:c>
      <x:c r="J15" s="15" t="str">
        <x:v>Año / flujo</x:v>
      </x:c>
      <x:c r="K15" s="15" t="str">
        <x:v>Kilogramos de redes recogidas</x:v>
      </x:c>
      <x:c r="L15" s="15" t="str">
        <x:v>Anual</x:v>
      </x:c>
      <x:c r="M15" s="15" t="str">
        <x:v>Anual / por campaña</x:v>
      </x:c>
      <x:c r="N15" s="16" t="n">
        <x:v>46258</x:v>
      </x:c>
      <x:c r="O15" s="15" t="str">
        <x:v>RECERCA 01 - corte 2026-08-24</x:v>
      </x:c>
      <x:c r="P15" s="15" t="str">
        <x:v>No consolidada en v0.1</x:v>
      </x:c>
      <x:c r="Q15" s="15" t="str">
        <x:v>kg recogidos, reciclados y valorizados</x:v>
      </x:c>
      <x:c r="R15" s="15" t="str">
        <x:v>Síntesis de memorias y páginas del proyecto</x:v>
      </x:c>
      <x:c r="S15" s="15" t="str">
        <x:v>Output estable</x:v>
      </x:c>
      <x:c r="T15" s="15" t="str">
        <x:v>PESCART-2025-DETAIL | PESCART-2023-MARKET | PFM-PESC25 | FC28-PESCART-TUI | FC28-PESCART-AR25</x:v>
      </x:c>
      <x:c r="U15" s="15" t="str">
        <x:v>Transformado</x:v>
      </x:c>
      <x:c r="V15" s="15" t="str">
        <x:v>PescArt</x:v>
      </x:c>
      <x:c r="W15" s="15" t="str">
        <x:v>Economía circular / pesca</x:v>
      </x:c>
      <x:c r="X15" s="15" t="str">
        <x:v>Caso circularidad</x:v>
      </x:c>
      <x:c r="Y15" s="15" t="str">
        <x:v>Terminología reciclado/upcycled no plenamente consistente</x:v>
      </x:c>
      <x:c r="Z15" s="15" t="str">
        <x:v>Pendiente de verificar</x:v>
      </x:c>
      <x:c r="AA15" s="15" t="str">
        <x:v>Acceso público; reutilización por verificar</x:v>
      </x:c>
      <x:c r="AB15" s="15" t="str">
        <x:v>Publicado en Public Data Pack RECERCA 01</x:v>
      </x:c>
      <x:c r="AC15" s="15" t="str">
        <x:v>GALANZU - revisión v1.0</x:v>
      </x:c>
      <x:c r="AD15" s="16" t="n">
        <x:v>46265</x:v>
      </x:c>
      <x:c r="AE15" s="16" t="n">
        <x:v>46630</x:v>
      </x:c>
      <x:c r="AF15" s="15" t="str">
        <x:f>IF(COUNTIF($A$5:$A$19,A15)=1,"OK","DUPLICADO")</x:f>
        <x:v>OK</x:v>
      </x:c>
    </x:row>
    <x:row r="16" ht="54" customHeight="1">
      <x:c r="A16" s="15" t="str">
        <x:v>D12</x:v>
      </x:c>
      <x:c r="B16" s="15" t="str">
        <x:v>S’Ullestrar</x:v>
      </x:c>
      <x:c r="C16" s="15" t="str">
        <x:v>Indicadores agregados de la finca piloto S'Ullestrar.</x:v>
      </x:c>
      <x:c r="D16" s="15" t="str">
        <x:v>GAL-REC-001-2026</x:v>
      </x:c>
      <x:c r="E16" s="15" t="str">
        <x:v>Menorca Preservation / S'Ullestrar</x:v>
      </x:c>
      <x:c r="F16" s="15" t="str">
        <x:v>GALANZU</x:v>
      </x:c>
      <x:c r="G16" s="15" t="str">
        <x:v>Entidad social / ONG</x:v>
      </x:c>
      <x:c r="H16" s="15" t="str">
        <x:v>2023-2025</x:v>
      </x:c>
      <x:c r="I16" s="15" t="str">
        <x:v>Menorca</x:v>
      </x:c>
      <x:c r="J16" s="15" t="str">
        <x:v>Finca x periodo</x:v>
      </x:c>
      <x:c r="K16" s="15" t="str">
        <x:v>Índices agregados de finca</x:v>
      </x:c>
      <x:c r="L16" s="15" t="str">
        <x:v>Campaña</x:v>
      </x:c>
      <x:c r="M16" s="15" t="str">
        <x:v>No definida</x:v>
      </x:c>
      <x:c r="N16" s="16" t="n">
        <x:v>46258</x:v>
      </x:c>
      <x:c r="O16" s="15" t="str">
        <x:v>RECERCA 01 - corte 2026-08-24</x:v>
      </x:c>
      <x:c r="P16" s="15" t="str">
        <x:v>No consolidada en v0.1</x:v>
      </x:c>
      <x:c r="Q16" s="15" t="str">
        <x:v>Índices agregados de productividad y suelo</x:v>
      </x:c>
      <x:c r="R16" s="15" t="str">
        <x:v>Síntesis de resultados comunicados por el proyecto</x:v>
      </x:c>
      <x:c r="S16" s="15" t="str">
        <x:v>Agregado publicado</x:v>
      </x:c>
      <x:c r="T16" s="15" t="str">
        <x:v>SULLESTRAR-GRANT | SULLESTRAR-CO2 | SULL-2025-DETAIL | FC28-SULL | FC28-SULL-CO2</x:v>
      </x:c>
      <x:c r="U16" s="15" t="str">
        <x:v>Transformado</x:v>
      </x:c>
      <x:c r="V16" s="15" t="str">
        <x:v>Sullestrar</x:v>
      </x:c>
      <x:c r="W16" s="15" t="str">
        <x:v>Agricultura regenerativa</x:v>
      </x:c>
      <x:c r="X16" s="15" t="str">
        <x:v>Caso Tierra</x:v>
      </x:c>
      <x:c r="Y16" s="15" t="str">
        <x:v>Sin microserie ni protocolo CO2 completo publicado</x:v>
      </x:c>
      <x:c r="Z16" s="15" t="str">
        <x:v>Pendiente de verificar</x:v>
      </x:c>
      <x:c r="AA16" s="15" t="str">
        <x:v>Acceso público; reutilización por verificar</x:v>
      </x:c>
      <x:c r="AB16" s="15" t="str">
        <x:v>Publicado en Public Data Pack RECERCA 01</x:v>
      </x:c>
      <x:c r="AC16" s="15" t="str">
        <x:v>GALANZU - revisión v1.0</x:v>
      </x:c>
      <x:c r="AD16" s="16" t="n">
        <x:v>46265</x:v>
      </x:c>
      <x:c r="AE16" s="16" t="n">
        <x:v>46630</x:v>
      </x:c>
      <x:c r="AF16" s="15" t="str">
        <x:f>IF(COUNTIF($A$5:$A$19,A16)=1,"OK","DUPLICADO")</x:f>
        <x:v>OK</x:v>
      </x:c>
    </x:row>
    <x:row r="17" ht="54" customHeight="1">
      <x:c r="A17" s="15" t="str">
        <x:v>D13</x:v>
      </x:c>
      <x:c r="B17" s="15" t="str">
        <x:v>Illa de l’Aire ecológico</x:v>
      </x:c>
      <x:c r="C17" s="15" t="str">
        <x:v>Indicadores científicos y administrativos sobre la reserva marina de Illa de l'Aire.</x:v>
      </x:c>
      <x:c r="D17" s="15" t="str">
        <x:v>GAL-REC-001-2026</x:v>
      </x:c>
      <x:c r="E17" s="15" t="str">
        <x:v>IEO-CSIC / OBSAM / Govern</x:v>
      </x:c>
      <x:c r="F17" s="15" t="str">
        <x:v>GALANZU</x:v>
      </x:c>
      <x:c r="G17" s="15" t="str">
        <x:v>Organismo científico / administración pública</x:v>
      </x:c>
      <x:c r="H17" s="15" t="str">
        <x:v>2018-2024</x:v>
      </x:c>
      <x:c r="I17" s="15" t="str">
        <x:v>Illa de l'Aire</x:v>
      </x:c>
      <x:c r="J17" s="15" t="str">
        <x:v>Campaña / indicador</x:v>
      </x:c>
      <x:c r="K17" s="15" t="str">
        <x:v>Reserva y control científico</x:v>
      </x:c>
      <x:c r="L17" s="15" t="str">
        <x:v>Campaña</x:v>
      </x:c>
      <x:c r="M17" s="15" t="str">
        <x:v>Según publicación científica</x:v>
      </x:c>
      <x:c r="N17" s="16" t="n">
        <x:v>46258</x:v>
      </x:c>
      <x:c r="O17" s="15" t="str">
        <x:v>RECERCA 01 - corte 2026-08-24</x:v>
      </x:c>
      <x:c r="P17" s="15" t="str">
        <x:v>No consolidada en v0.1</x:v>
      </x:c>
      <x:c r="Q17" s="15" t="str">
        <x:v>Indicadores ecológicos según cada fuente</x:v>
      </x:c>
      <x:c r="R17" s="15" t="str">
        <x:v>Síntesis documental sin homogeneización no justificada</x:v>
      </x:c>
      <x:c r="S17" s="15" t="str">
        <x:v>Publicable con límites</x:v>
      </x:c>
      <x:c r="T17" s="15" t="str">
        <x:v>IEO-AIRE | IEO-AIRE22 | CAIB-AIRE24 | CAIB-AIRE24B</x:v>
      </x:c>
      <x:c r="U17" s="15" t="str">
        <x:v>Transformado</x:v>
      </x:c>
      <x:c r="V17" s="15" t="str">
        <x:v>Illa_Aire</x:v>
      </x:c>
      <x:c r="W17" s="15" t="str">
        <x:v>Biodiversidad marina</x:v>
      </x:c>
      <x:c r="X17" s="15" t="str">
        <x:v>Caso efecto reserva</x:v>
      </x:c>
      <x:c r="Y17" s="15" t="str">
        <x:v>Depende de datos científicos publicados y comparabilidad</x:v>
      </x:c>
      <x:c r="Z17" s="15" t="str">
        <x:v>Pendiente de verificar</x:v>
      </x:c>
      <x:c r="AA17" s="15" t="str">
        <x:v>Acceso público; reutilización por verificar</x:v>
      </x:c>
      <x:c r="AB17" s="15" t="str">
        <x:v>Publicado en Public Data Pack RECERCA 01</x:v>
      </x:c>
      <x:c r="AC17" s="15" t="str">
        <x:v>GALANZU - revisión v1.0</x:v>
      </x:c>
      <x:c r="AD17" s="16" t="n">
        <x:v>46265</x:v>
      </x:c>
      <x:c r="AE17" s="16" t="n">
        <x:v>46630</x:v>
      </x:c>
      <x:c r="AF17" s="15" t="str">
        <x:f>IF(COUNTIF($A$5:$A$19,A17)=1,"OK","DUPLICADO")</x:f>
        <x:v>OK</x:v>
      </x:c>
    </x:row>
    <x:row r="18" ht="54" customHeight="1">
      <x:c r="A18" s="15" t="str">
        <x:v>D14</x:v>
      </x:c>
      <x:c r="B18" s="15" t="str">
        <x:v>Illa policy chain</x:v>
      </x:c>
      <x:c r="C18" s="15" t="str">
        <x:v>Cadena documental de hitos normativos, gobernanza y actores 2025-2026.</x:v>
      </x:c>
      <x:c r="D18" s="15" t="str">
        <x:v>GAL-REC-001-2026</x:v>
      </x:c>
      <x:c r="E18" s="15" t="str">
        <x:v>GALANZU</x:v>
      </x:c>
      <x:c r="F18" s="15" t="str">
        <x:v>GALANZU</x:v>
      </x:c>
      <x:c r="G18" s="15" t="str">
        <x:v>GALANZU - derivado</x:v>
      </x:c>
      <x:c r="H18" s="15" t="str">
        <x:v>2025-2026</x:v>
      </x:c>
      <x:c r="I18" s="15" t="str">
        <x:v>Illa de l'Aire / Menorca</x:v>
      </x:c>
      <x:c r="J18" s="15" t="str">
        <x:v>Hito</x:v>
      </x:c>
      <x:c r="K18" s="15" t="str">
        <x:v>Process tracing</x:v>
      </x:c>
      <x:c r="L18" s="15" t="str">
        <x:v>Por evento</x:v>
      </x:c>
      <x:c r="M18" s="15" t="str">
        <x:v>Según nuevos hitos</x:v>
      </x:c>
      <x:c r="N18" s="16" t="n">
        <x:v>46258</x:v>
      </x:c>
      <x:c r="O18" s="15" t="str">
        <x:v>RECERCA 01 - corte 2026-08-24</x:v>
      </x:c>
      <x:c r="P18" s="15" t="str">
        <x:v>No consolidada en v0.1</x:v>
      </x:c>
      <x:c r="Q18" s="15" t="str">
        <x:v>Fecha, actor, documento, señal y relación</x:v>
      </x:c>
      <x:c r="R18" s="15" t="str">
        <x:v>Trazado documental multi-actor</x:v>
      </x:c>
      <x:c r="S18" s="15" t="str">
        <x:v>Derivado normativo completo al corte</x:v>
      </x:c>
      <x:c r="T18" s="15" t="str">
        <x:v>ILLA-GOV-P2 | ILLA-FORUM1 | ILLA-POLICY25 | ILLA-PLE-2025 | ILLA-CAIB-PUBLIC | ILLA-ORD11-2026 | ILLA-GOIB-BOIB73 | ILLA-MARILLES-2026 | RMIA-GOB-INFRINGEMENTS | ILLA-SOM-PARTY</x:v>
      </x:c>
      <x:c r="U18" s="15" t="str">
        <x:v>Derivado</x:v>
      </x:c>
      <x:c r="V18" s="15" t="str">
        <x:v>Policy_Illa</x:v>
      </x:c>
      <x:c r="W18" s="15" t="str">
        <x:v>Gobernanza marina</x:v>
      </x:c>
      <x:c r="X18" s="15" t="str">
        <x:v>Gobernanza</x:v>
      </x:c>
      <x:c r="Y18" s="15" t="str">
        <x:v>No permite atribución causal a un solo actor</x:v>
      </x:c>
      <x:c r="Z18" s="15" t="str">
        <x:v>Pendiente de verificar</x:v>
      </x:c>
      <x:c r="AA18" s="15" t="str">
        <x:v>Acceso público; reutilización por verificar</x:v>
      </x:c>
      <x:c r="AB18" s="15" t="str">
        <x:v>Publicado en Public Data Pack RECERCA 01</x:v>
      </x:c>
      <x:c r="AC18" s="15" t="str">
        <x:v>GALANZU - revisión v1.0</x:v>
      </x:c>
      <x:c r="AD18" s="16" t="n">
        <x:v>46265</x:v>
      </x:c>
      <x:c r="AE18" s="16" t="n">
        <x:v>46630</x:v>
      </x:c>
      <x:c r="AF18" s="15" t="str">
        <x:f>IF(COUNTIF($A$5:$A$19,A18)=1,"OK","DUPLICADO")</x:f>
        <x:v>OK</x:v>
      </x:c>
    </x:row>
    <x:row r="19" ht="54" customHeight="1">
      <x:c r="A19" s="15" t="str">
        <x:v>D15</x:v>
      </x:c>
      <x:c r="B19" s="15" t="str">
        <x:v>RMIA implementation</x:v>
      </x:c>
      <x:c r="C19" s="15" t="str">
        <x:v>Evidencia pública disponible sobre vigilancia y cumplimiento de la Orden 11/2026.</x:v>
      </x:c>
      <x:c r="D19" s="15" t="str">
        <x:v>GAL-REC-001-2026</x:v>
      </x:c>
      <x:c r="E19" s="15" t="str">
        <x:v>GALANZU</x:v>
      </x:c>
      <x:c r="F19" s="15" t="str">
        <x:v>GALANZU</x:v>
      </x:c>
      <x:c r="G19" s="15" t="str">
        <x:v>GALANZU - derivado</x:v>
      </x:c>
      <x:c r="H19" s="15" t="str">
        <x:v>2026-06 a 2026-08</x:v>
      </x:c>
      <x:c r="I19" s="15" t="str">
        <x:v>Reserva Marina Illa de l'Aire</x:v>
      </x:c>
      <x:c r="J19" s="15" t="str">
        <x:v>Actuación / señal de cumplimiento</x:v>
      </x:c>
      <x:c r="K19" s="15" t="str">
        <x:v>Cumplimiento de Orden 11/2026</x:v>
      </x:c>
      <x:c r="L19" s="15" t="str">
        <x:v>Por evento</x:v>
      </x:c>
      <x:c r="M19" s="15" t="str">
        <x:v>No definida</x:v>
      </x:c>
      <x:c r="N19" s="16" t="n">
        <x:v>46258</x:v>
      </x:c>
      <x:c r="O19" s="15" t="str">
        <x:v>RECERCA 01 - corte 2026-08-24</x:v>
      </x:c>
      <x:c r="P19" s="15" t="str">
        <x:v>No consolidada en v0.1</x:v>
      </x:c>
      <x:c r="Q19" s="15" t="str">
        <x:v>Actuaciones, inspecciones y señales públicas</x:v>
      </x:c>
      <x:c r="R19" s="15" t="str">
        <x:v>Síntesis normativa y de comunicaciones públicas</x:v>
      </x:c>
      <x:c r="S19" s="15" t="str">
        <x:v>Brecha documental final</x:v>
      </x:c>
      <x:c r="T19" s="15" t="str">
        <x:v>ILLA-ORD11-2026 | ILLA-GOIB-BOIB73 | RMIA-DECR26-ENFORCEMENT | PORTSIB-MENORCA-4 | PORTSIB-AUG-MENORCA | PORTSIB-AUG-BALEARS</x:v>
      </x:c>
      <x:c r="U19" s="15" t="str">
        <x:v>Derivado</x:v>
      </x:c>
      <x:c r="V19" s="15" t="str">
        <x:v>Policy_Illa | Brechas</x:v>
      </x:c>
      <x:c r="W19" s="15" t="str">
        <x:v>Cumplimiento normativo</x:v>
      </x:c>
      <x:c r="X19" s="15" t="str">
        <x:v>Limitación / agenda</x:v>
      </x:c>
      <x:c r="Y19" s="15" t="str">
        <x:v>Sin denominadores públicos de vigilancia y cumplimiento</x:v>
      </x:c>
      <x:c r="Z19" s="15" t="str">
        <x:v>Pendiente de verificar</x:v>
      </x:c>
      <x:c r="AA19" s="15" t="str">
        <x:v>Acceso público; reutilización por verificar</x:v>
      </x:c>
      <x:c r="AB19" s="15" t="str">
        <x:v>Publicado en Public Data Pack RECERCA 01</x:v>
      </x:c>
      <x:c r="AC19" s="15" t="str">
        <x:v>GALANZU - revisión v1.0</x:v>
      </x:c>
      <x:c r="AD19" s="16" t="n">
        <x:v>46265</x:v>
      </x:c>
      <x:c r="AE19" s="16" t="n">
        <x:v>46295</x:v>
      </x:c>
      <x:c r="AF19" s="15" t="str">
        <x:f>IF(COUNTIF($A$5:$A$19,A19)=1,"OK","DUPLICADO")</x:f>
        <x:v>OK</x:v>
      </x:c>
    </x:row>
  </x:sheetData>
  <x:mergeCells>
    <x:mergeCell ref="A1:AF1"/>
    <x:mergeCell ref="A2:AF2"/>
  </x:mergeCells>
  <x:dataValidations count="2">
    <x:dataValidation type="list" sqref="G5:G19">
      <x:formula1>"Organismo estadístico / entidad pública,Organismo estadístico público,Administración / entidad pública,Entidad social / ONG,Entidades sociales / ONG,Organismo científico / administración pública,GALANZU - derivado"</x:formula1>
    </x:dataValidation>
    <x:dataValidation type="list" sqref="U5:U19">
      <x:formula1>"Original,Transformado,Transformado / derivado,Derivado,Estimado / modelizado"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b87ffc320e54fb8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3" hidden="0" customWidth="1"/>
    <x:col min="3" max="3" width="13" hidden="0" customWidth="1"/>
    <x:col min="4" max="4" width="13" hidden="0" customWidth="1"/>
    <x:col min="5" max="5" width="14" hidden="0" customWidth="1"/>
    <x:col min="6" max="6" width="14" hidden="0" customWidth="1"/>
    <x:col min="7" max="7" width="15" hidden="0" customWidth="1"/>
    <x:col min="8" max="8" width="14" hidden="0" customWidth="1"/>
    <x:col min="9" max="9" width="55" hidden="0" customWidth="1"/>
  </x:cols>
  <x:sheetData>
    <x:row r="1" ht="36" customHeight="1">
      <x:c r="A1" s="3" t="str">
        <x:v>GALANZU · COBERTURA Y QA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7" t="str">
        <x:v>Esperado, observado, missing y no imputación se mantienen separados.</x:v>
      </x:c>
      <x:c r="B2" s="7"/>
      <x:c r="C2" s="7"/>
      <x:c r="D2" s="7"/>
      <x:c r="E2" s="7"/>
      <x:c r="F2" s="7"/>
      <x:c r="G2" s="7"/>
      <x:c r="H2" s="7"/>
      <x:c r="I2" s="7"/>
    </x:row>
    <x:row r="3" ht="9" customHeight="1">
      <x:c r="A3" s="119"/>
      <x:c r="B3" s="119"/>
      <x:c r="C3" s="119"/>
      <x:c r="D3" s="119"/>
      <x:c r="E3" s="119"/>
      <x:c r="F3" s="119"/>
      <x:c r="G3" s="119"/>
      <x:c r="H3" s="119"/>
      <x:c r="I3" s="119"/>
    </x:row>
    <x:row r="4" ht="38" customHeight="1">
      <x:c r="A4" s="11" t="str">
        <x:v>Dataset_ID</x:v>
      </x:c>
      <x:c r="B4" s="11" t="str">
        <x:v>Esperado</x:v>
      </x:c>
      <x:c r="C4" s="11" t="str">
        <x:v>Observado</x:v>
      </x:c>
      <x:c r="D4" s="11" t="str">
        <x:v>Missing</x:v>
      </x:c>
      <x:c r="E4" s="11" t="str">
        <x:v>Completo</x:v>
      </x:c>
      <x:c r="F4" s="11" t="str">
        <x:v>Imputación</x:v>
      </x:c>
      <x:c r="G4" s="11" t="str">
        <x:v>Brecha_final</x:v>
      </x:c>
      <x:c r="H4" s="11" t="str">
        <x:v>QA_estado</x:v>
      </x:c>
      <x:c r="I4" s="11" t="str">
        <x:v>Interpretación</x:v>
      </x:c>
    </x:row>
    <x:row r="5" ht="36" customHeight="1">
      <x:c r="A5" s="15" t="str">
        <x:v>D01</x:v>
      </x:c>
      <x:c r="B5" s="15" t="n">
        <x:v>8</x:v>
      </x:c>
      <x:c r="C5" s="15" t="n">
        <x:v>8</x:v>
      </x:c>
      <x:c r="D5" s="15" t="n">
        <x:f>IF(OR(B5="",C5=""),"",B5-C5)</x:f>
        <x:v>0</x:v>
      </x:c>
      <x:c r="E5" s="17" t="n">
        <x:f>IF(OR(B5="",C5="",B5=0),"",C5/B5)</x:f>
        <x:v>1</x:v>
      </x:c>
      <x:c r="F5" s="15" t="str">
        <x:v>No</x:v>
      </x:c>
      <x:c r="G5" s="15" t="str">
        <x:v>No</x:v>
      </x:c>
      <x:c r="H5" s="15" t="str">
        <x:v>PASS</x:v>
      </x:c>
      <x:c r="I5" s="15" t="str">
        <x:v>Coherencia entre esperado, observado y regla de no imputación.</x:v>
      </x:c>
    </x:row>
    <x:row r="6" ht="36" customHeight="1">
      <x:c r="A6" s="15" t="str">
        <x:v>D02</x:v>
      </x:c>
      <x:c r="B6" s="15" t="n">
        <x:v>96</x:v>
      </x:c>
      <x:c r="C6" s="15" t="n">
        <x:v>96</x:v>
      </x:c>
      <x:c r="D6" s="15" t="n">
        <x:f>IF(OR(B6="",C6=""),"",B6-C6)</x:f>
        <x:v>0</x:v>
      </x:c>
      <x:c r="E6" s="17" t="n">
        <x:f>IF(OR(B6="",C6="",B6=0),"",C6/B6)</x:f>
        <x:v>1</x:v>
      </x:c>
      <x:c r="F6" s="15" t="str">
        <x:v>No</x:v>
      </x:c>
      <x:c r="G6" s="15" t="str">
        <x:v>No</x:v>
      </x:c>
      <x:c r="H6" s="15" t="str">
        <x:v>PASS</x:v>
      </x:c>
      <x:c r="I6" s="15" t="str">
        <x:v>Coherencia entre esperado, observado y regla de no imputación.</x:v>
      </x:c>
    </x:row>
    <x:row r="7" ht="36" customHeight="1">
      <x:c r="A7" s="15" t="str">
        <x:v>D03</x:v>
      </x:c>
      <x:c r="B7" s="15" t="n">
        <x:v>7</x:v>
      </x:c>
      <x:c r="C7" s="15" t="n">
        <x:v>7</x:v>
      </x:c>
      <x:c r="D7" s="15" t="n">
        <x:f>IF(OR(B7="",C7=""),"",B7-C7)</x:f>
        <x:v>0</x:v>
      </x:c>
      <x:c r="E7" s="17" t="n">
        <x:f>IF(OR(B7="",C7="",B7=0),"",C7/B7)</x:f>
        <x:v>1</x:v>
      </x:c>
      <x:c r="F7" s="15" t="str">
        <x:v>No</x:v>
      </x:c>
      <x:c r="G7" s="15" t="str">
        <x:v>No</x:v>
      </x:c>
      <x:c r="H7" s="15" t="str">
        <x:v>PASS</x:v>
      </x:c>
      <x:c r="I7" s="15" t="str">
        <x:v>Coherencia entre esperado, observado y regla de no imputación.</x:v>
      </x:c>
    </x:row>
    <x:row r="8" ht="36" customHeight="1">
      <x:c r="A8" s="15" t="str">
        <x:v>D04</x:v>
      </x:c>
      <x:c r="B8" s="15" t="n">
        <x:v>7</x:v>
      </x:c>
      <x:c r="C8" s="15" t="n">
        <x:v>7</x:v>
      </x:c>
      <x:c r="D8" s="15" t="n">
        <x:f>IF(OR(B8="",C8=""),"",B8-C8)</x:f>
        <x:v>0</x:v>
      </x:c>
      <x:c r="E8" s="17" t="n">
        <x:f>IF(OR(B8="",C8="",B8=0),"",C8/B8)</x:f>
        <x:v>1</x:v>
      </x:c>
      <x:c r="F8" s="15" t="str">
        <x:v>No</x:v>
      </x:c>
      <x:c r="G8" s="15" t="str">
        <x:v>No</x:v>
      </x:c>
      <x:c r="H8" s="15" t="str">
        <x:v>PASS</x:v>
      </x:c>
      <x:c r="I8" s="15" t="str">
        <x:v>Coherencia entre esperado, observado y regla de no imputación.</x:v>
      </x:c>
    </x:row>
    <x:row r="9" ht="36" customHeight="1">
      <x:c r="A9" s="15" t="str">
        <x:v>D05</x:v>
      </x:c>
      <x:c r="B9" s="15" t="n">
        <x:v>96</x:v>
      </x:c>
      <x:c r="C9" s="15" t="n">
        <x:v>96</x:v>
      </x:c>
      <x:c r="D9" s="15" t="n">
        <x:f>IF(OR(B9="",C9=""),"",B9-C9)</x:f>
        <x:v>0</x:v>
      </x:c>
      <x:c r="E9" s="17" t="n">
        <x:f>IF(OR(B9="",C9="",B9=0),"",C9/B9)</x:f>
        <x:v>1</x:v>
      </x:c>
      <x:c r="F9" s="15" t="str">
        <x:v>No</x:v>
      </x:c>
      <x:c r="G9" s="15" t="str">
        <x:v>No</x:v>
      </x:c>
      <x:c r="H9" s="15" t="str">
        <x:v>PASS</x:v>
      </x:c>
      <x:c r="I9" s="15" t="str">
        <x:v>Coherencia entre esperado, observado y regla de no imputación.</x:v>
      </x:c>
    </x:row>
    <x:row r="10" ht="36" customHeight="1">
      <x:c r="A10" s="15" t="str">
        <x:v>D06</x:v>
      </x:c>
      <x:c r="B10" s="15" t="n">
        <x:v>96</x:v>
      </x:c>
      <x:c r="C10" s="15" t="n">
        <x:v>96</x:v>
      </x:c>
      <x:c r="D10" s="15" t="n">
        <x:f>IF(OR(B10="",C10=""),"",B10-C10)</x:f>
        <x:v>0</x:v>
      </x:c>
      <x:c r="E10" s="17" t="n">
        <x:f>IF(OR(B10="",C10="",B10=0),"",C10/B10)</x:f>
        <x:v>1</x:v>
      </x:c>
      <x:c r="F10" s="15" t="str">
        <x:v>No</x:v>
      </x:c>
      <x:c r="G10" s="15" t="str">
        <x:v>No</x:v>
      </x:c>
      <x:c r="H10" s="15" t="str">
        <x:v>PASS</x:v>
      </x:c>
      <x:c r="I10" s="15" t="str">
        <x:v>Coherencia entre esperado, observado y regla de no imputación.</x:v>
      </x:c>
    </x:row>
    <x:row r="11" ht="36" customHeight="1">
      <x:c r="A11" s="15" t="str">
        <x:v>D07</x:v>
      </x:c>
      <x:c r="B11" s="15" t="n">
        <x:v>96</x:v>
      </x:c>
      <x:c r="C11" s="15" t="n">
        <x:v>18</x:v>
      </x:c>
      <x:c r="D11" s="15" t="n">
        <x:f>IF(OR(B11="",C11=""),"",B11-C11)</x:f>
        <x:v>78</x:v>
      </x:c>
      <x:c r="E11" s="17" t="n">
        <x:f>IF(OR(B11="",C11="",B11=0),"",C11/B11)</x:f>
        <x:v>0.1875</x:v>
      </x:c>
      <x:c r="F11" s="15" t="str">
        <x:v>No</x:v>
      </x:c>
      <x:c r="G11" s="15" t="str">
        <x:v>Sí</x:v>
      </x:c>
      <x:c r="H11" s="15" t="str">
        <x:v>PASS</x:v>
      </x:c>
      <x:c r="I11" s="15" t="str">
        <x:v>78 municipio-mes ausentes; brecha conservada sin imputación.</x:v>
      </x:c>
    </x:row>
    <x:row r="12" ht="36" customHeight="1">
      <x:c r="A12" s="15" t="str">
        <x:v>D08</x:v>
      </x:c>
      <x:c r="B12" s="15" t="n">
        <x:v>288</x:v>
      </x:c>
      <x:c r="C12" s="15" t="n">
        <x:v>210</x:v>
      </x:c>
      <x:c r="D12" s="15" t="n">
        <x:f>IF(OR(B12="",C12=""),"",B12-C12)</x:f>
        <x:v>78</x:v>
      </x:c>
      <x:c r="E12" s="17" t="n">
        <x:f>IF(OR(B12="",C12="",B12=0),"",C12/B12)</x:f>
        <x:v>0.7291666666666666</x:v>
      </x:c>
      <x:c r="F12" s="15" t="str">
        <x:v>No</x:v>
      </x:c>
      <x:c r="G12" s="15" t="str">
        <x:v>No</x:v>
      </x:c>
      <x:c r="H12" s="15" t="str">
        <x:v>PASS</x:v>
      </x:c>
      <x:c r="I12" s="15" t="str">
        <x:v>210/288 municipio-mes observados; 390 valores primarios ausentes.</x:v>
      </x:c>
    </x:row>
    <x:row r="13" ht="36" customHeight="1">
      <x:c r="A13" s="15" t="str">
        <x:v>D09</x:v>
      </x:c>
      <x:c r="B13" s="15" t="n">
        <x:v>18</x:v>
      </x:c>
      <x:c r="C13" s="15" t="n">
        <x:v>18</x:v>
      </x:c>
      <x:c r="D13" s="15" t="n">
        <x:f>IF(OR(B13="",C13=""),"",B13-C13)</x:f>
        <x:v>0</x:v>
      </x:c>
      <x:c r="E13" s="17" t="n">
        <x:f>IF(OR(B13="",C13="",B13=0),"",C13/B13)</x:f>
        <x:v>1</x:v>
      </x:c>
      <x:c r="F13" s="15" t="str">
        <x:v>No</x:v>
      </x:c>
      <x:c r="G13" s="15" t="str">
        <x:v>No</x:v>
      </x:c>
      <x:c r="H13" s="15" t="str">
        <x:v>PASS</x:v>
      </x:c>
      <x:c r="I13" s="15" t="str">
        <x:v>Coherencia entre esperado, observado y regla de no imputación.</x:v>
      </x:c>
    </x:row>
    <x:row r="14" ht="36" customHeight="1">
      <x:c r="A14" s="15" t="str">
        <x:v>D10</x:v>
      </x:c>
      <x:c r="B14" s="15" t="n">
        <x:v>62</x:v>
      </x:c>
      <x:c r="C14" s="15" t="n">
        <x:v>62</x:v>
      </x:c>
      <x:c r="D14" s="15" t="n">
        <x:f>IF(OR(B14="",C14=""),"",B14-C14)</x:f>
        <x:v>0</x:v>
      </x:c>
      <x:c r="E14" s="17" t="n">
        <x:f>IF(OR(B14="",C14="",B14=0),"",C14/B14)</x:f>
        <x:v>1</x:v>
      </x:c>
      <x:c r="F14" s="15" t="str">
        <x:v>No</x:v>
      </x:c>
      <x:c r="G14" s="15" t="str">
        <x:v>No</x:v>
      </x:c>
      <x:c r="H14" s="15" t="str">
        <x:v>PASS</x:v>
      </x:c>
      <x:c r="I14" s="15" t="str">
        <x:v>Coherencia entre esperado, observado y regla de no imputación.</x:v>
      </x:c>
    </x:row>
    <x:row r="15" ht="36" customHeight="1">
      <x:c r="A15" s="15" t="str">
        <x:v>D11</x:v>
      </x:c>
      <x:c r="B15" s="15" t="n">
        <x:v>1</x:v>
      </x:c>
      <x:c r="C15" s="15" t="n">
        <x:v>1</x:v>
      </x:c>
      <x:c r="D15" s="15" t="n">
        <x:f>IF(OR(B15="",C15=""),"",B15-C15)</x:f>
        <x:v>0</x:v>
      </x:c>
      <x:c r="E15" s="17" t="n">
        <x:f>IF(OR(B15="",C15="",B15=0),"",C15/B15)</x:f>
        <x:v>1</x:v>
      </x:c>
      <x:c r="F15" s="15" t="str">
        <x:v>No</x:v>
      </x:c>
      <x:c r="G15" s="15" t="str">
        <x:v>No</x:v>
      </x:c>
      <x:c r="H15" s="15" t="str">
        <x:v>PASS</x:v>
      </x:c>
      <x:c r="I15" s="15" t="str">
        <x:v>Coherencia entre esperado, observado y regla de no imputación.</x:v>
      </x:c>
    </x:row>
    <x:row r="16" ht="36" customHeight="1">
      <x:c r="A16" s="15" t="str">
        <x:v>D12</x:v>
      </x:c>
      <x:c r="B16" s="15" t="n">
        <x:v>1</x:v>
      </x:c>
      <x:c r="C16" s="15" t="n">
        <x:v>1</x:v>
      </x:c>
      <x:c r="D16" s="15" t="n">
        <x:f>IF(OR(B16="",C16=""),"",B16-C16)</x:f>
        <x:v>0</x:v>
      </x:c>
      <x:c r="E16" s="17" t="n">
        <x:f>IF(OR(B16="",C16="",B16=0),"",C16/B16)</x:f>
        <x:v>1</x:v>
      </x:c>
      <x:c r="F16" s="15" t="str">
        <x:v>No</x:v>
      </x:c>
      <x:c r="G16" s="15" t="str">
        <x:v>No</x:v>
      </x:c>
      <x:c r="H16" s="15" t="str">
        <x:v>PASS</x:v>
      </x:c>
      <x:c r="I16" s="15" t="str">
        <x:v>Coherencia entre esperado, observado y regla de no imputación.</x:v>
      </x:c>
    </x:row>
    <x:row r="17" ht="36" customHeight="1">
      <x:c r="A17" s="15" t="str">
        <x:v>D13</x:v>
      </x:c>
      <x:c r="B17" s="15"/>
      <x:c r="C17" s="15"/>
      <x:c r="D17" s="15" t="str">
        <x:f>IF(OR(B17="",C17=""),"",B17-C17)</x:f>
      </x:c>
      <x:c r="E17" s="17" t="str">
        <x:f>IF(OR(B17="",C17="",B17=0),"",C17/B17)</x:f>
      </x:c>
      <x:c r="F17" s="15" t="str">
        <x:v>No</x:v>
      </x:c>
      <x:c r="G17" s="15" t="str">
        <x:v>No</x:v>
      </x:c>
      <x:c r="H17" s="15" t="str">
        <x:v>PASS</x:v>
      </x:c>
      <x:c r="I17" s="15" t="str">
        <x:v>Coherencia entre esperado, observado y regla de no imputación.</x:v>
      </x:c>
    </x:row>
    <x:row r="18" ht="36" customHeight="1">
      <x:c r="A18" s="15" t="str">
        <x:v>D14</x:v>
      </x:c>
      <x:c r="B18" s="15" t="n">
        <x:v>7</x:v>
      </x:c>
      <x:c r="C18" s="15" t="n">
        <x:v>7</x:v>
      </x:c>
      <x:c r="D18" s="15" t="n">
        <x:f>IF(OR(B18="",C18=""),"",B18-C18)</x:f>
        <x:v>0</x:v>
      </x:c>
      <x:c r="E18" s="17" t="n">
        <x:f>IF(OR(B18="",C18="",B18=0),"",C18/B18)</x:f>
        <x:v>1</x:v>
      </x:c>
      <x:c r="F18" s="15" t="str">
        <x:v>No</x:v>
      </x:c>
      <x:c r="G18" s="15" t="str">
        <x:v>No</x:v>
      </x:c>
      <x:c r="H18" s="15" t="str">
        <x:v>PASS</x:v>
      </x:c>
      <x:c r="I18" s="15" t="str">
        <x:v>Coherencia entre esperado, observado y regla de no imputación.</x:v>
      </x:c>
    </x:row>
    <x:row r="19" ht="36" customHeight="1">
      <x:c r="A19" s="15" t="str">
        <x:v>D15</x:v>
      </x:c>
      <x:c r="B19" s="15"/>
      <x:c r="C19" s="15"/>
      <x:c r="D19" s="15" t="str">
        <x:f>IF(OR(B19="",C19=""),"",B19-C19)</x:f>
      </x:c>
      <x:c r="E19" s="17" t="str">
        <x:f>IF(OR(B19="",C19="",B19=0),"",C19/B19)</x:f>
      </x:c>
      <x:c r="F19" s="15" t="str">
        <x:v>No</x:v>
      </x:c>
      <x:c r="G19" s="15" t="str">
        <x:v>Sí</x:v>
      </x:c>
      <x:c r="H19" s="15" t="str">
        <x:v>PASS</x:v>
      </x:c>
      <x:c r="I19" s="15" t="str">
        <x:v>No existen denominadores públicos suficientes al corte.</x:v>
      </x:c>
    </x:row>
  </x:sheetData>
  <x:mergeCells>
    <x:mergeCell ref="A1:I1"/>
    <x:mergeCell ref="A2:I2"/>
  </x:mergeCells>
  <x:dataValidations count="3">
    <x:dataValidation type="list" sqref="F5:F19">
      <x:formula1>"No,Sí"</x:formula1>
    </x:dataValidation>
    <x:dataValidation type="list" sqref="G5:G19">
      <x:formula1>"No,Sí"</x:formula1>
    </x:dataValidation>
    <x:dataValidation type="list" sqref="H5:H19">
      <x:formula1>"PASS,WARN,FAIL"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a6390043fa24fba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4" hidden="0" customWidth="1"/>
    <x:col min="3" max="3" width="30" hidden="0" customWidth="1"/>
    <x:col min="4" max="4" width="28" hidden="0" customWidth="1"/>
    <x:col min="5" max="5" width="25" hidden="0" customWidth="1"/>
    <x:col min="6" max="6" width="22" hidden="0" customWidth="1"/>
    <x:col min="7" max="7" width="26" hidden="0" customWidth="1"/>
    <x:col min="8" max="8" width="28" hidden="0" customWidth="1"/>
    <x:col min="9" max="9" width="20" hidden="0" customWidth="1"/>
    <x:col min="10" max="10" width="24" hidden="0" customWidth="1"/>
    <x:col min="11" max="11" width="55" hidden="0" customWidth="1"/>
    <x:col min="12" max="12" width="45" hidden="0" customWidth="1"/>
    <x:col min="13" max="13" width="38" hidden="0" customWidth="1"/>
    <x:col min="14" max="14" width="25" hidden="0" customWidth="1"/>
    <x:col min="15" max="15" width="46" hidden="0" customWidth="1"/>
    <x:col min="16" max="16" width="40" hidden="0" customWidth="1"/>
    <x:col min="17" max="17" width="22" hidden="0" customWidth="1"/>
    <x:col min="18" max="18" width="20" hidden="0" customWidth="1"/>
    <x:col min="19" max="19" width="25" hidden="0" customWidth="1"/>
    <x:col min="20" max="20" width="16" hidden="0" customWidth="1"/>
    <x:col min="21" max="21" width="22" hidden="0" customWidth="1"/>
    <x:col min="22" max="22" width="32" hidden="0" customWidth="1"/>
    <x:col min="23" max="23" width="16" hidden="0" customWidth="1"/>
    <x:col min="24" max="24" width="16" hidden="0" customWidth="1"/>
    <x:col min="25" max="25" width="24" hidden="0" customWidth="1"/>
    <x:col min="26" max="26" width="25" hidden="0" customWidth="1"/>
    <x:col min="27" max="27" width="52" hidden="0" customWidth="1"/>
    <x:col min="28" max="28" width="15" hidden="0" customWidth="1"/>
  </x:cols>
  <x:sheetData>
    <x:row r="1" ht="36" customHeight="1">
      <x:c r="A1" s="3" t="str">
        <x:v>GALANZU · DATA CATALOG · FUENTES v1.0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</x:row>
    <x:row r="2" ht="30" customHeight="1">
      <x:c r="A2" s="7" t="str">
        <x:v>131 registros únicos. 'Pública/oficial' se conserva solo como rastro histórico y se sustituye por ejes independientes.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  <x:c r="AA2" s="7"/>
      <x:c r="AB2" s="7"/>
    </x:row>
    <x:row r="3" ht="9" customHeight="1">
      <x:c r="A3" s="119"/>
      <x:c r="B3" s="119"/>
      <x:c r="C3" s="119"/>
      <x:c r="D3" s="119"/>
      <x:c r="E3" s="119"/>
      <x:c r="F3" s="119"/>
      <x:c r="G3" s="119"/>
      <x:c r="H3" s="119"/>
      <x:c r="I3" s="119"/>
      <x:c r="J3" s="119"/>
      <x:c r="K3" s="119"/>
      <x:c r="L3" s="119"/>
      <x:c r="M3" s="119"/>
      <x:c r="N3" s="119"/>
      <x:c r="O3" s="119"/>
      <x:c r="P3" s="119"/>
      <x:c r="Q3" s="119"/>
      <x:c r="R3" s="119"/>
      <x:c r="S3" s="119"/>
      <x:c r="T3" s="119"/>
      <x:c r="U3" s="119"/>
      <x:c r="V3" s="119"/>
      <x:c r="W3" s="119"/>
      <x:c r="X3" s="119"/>
      <x:c r="Y3" s="119"/>
      <x:c r="Z3" s="119"/>
      <x:c r="AA3" s="119"/>
      <x:c r="AB3" s="119"/>
    </x:row>
    <x:row r="4" ht="38" customHeight="1">
      <x:c r="A4" s="11" t="str">
        <x:v>Source_ID</x:v>
      </x:c>
      <x:c r="B4" s="11" t="str">
        <x:v>Título</x:v>
      </x:c>
      <x:c r="C4" s="11" t="str">
        <x:v>Productor</x:v>
      </x:c>
      <x:c r="D4" s="11" t="str">
        <x:v>Editor_publicador</x:v>
      </x:c>
      <x:c r="E4" s="11" t="str">
        <x:v>Tipo_productor</x:v>
      </x:c>
      <x:c r="F4" s="11" t="str">
        <x:v>Tipo_documental</x:v>
      </x:c>
      <x:c r="G4" s="11" t="str">
        <x:v>Condición_oficial</x:v>
      </x:c>
      <x:c r="H4" s="11" t="str">
        <x:v>Relación_evidencia</x:v>
      </x:c>
      <x:c r="I4" s="11" t="str">
        <x:v>Cobertura_temporal</x:v>
      </x:c>
      <x:c r="J4" s="11" t="str">
        <x:v>Cobertura_geográfica</x:v>
      </x:c>
      <x:c r="K4" s="11" t="str">
        <x:v>URL_principal</x:v>
      </x:c>
      <x:c r="L4" s="11" t="str">
        <x:v>URL_alternativa</x:v>
      </x:c>
      <x:c r="M4" s="11" t="str">
        <x:v>Estado_acceso</x:v>
      </x:c>
      <x:c r="N4" s="11" t="str">
        <x:v>Estado_verificación</x:v>
      </x:c>
      <x:c r="O4" s="11" t="str">
        <x:v>Uso</x:v>
      </x:c>
      <x:c r="P4" s="11" t="str">
        <x:v>Calidad_limitación</x:v>
      </x:c>
      <x:c r="Q4" s="11" t="str">
        <x:v>Fecha_publicación</x:v>
      </x:c>
      <x:c r="R4" s="11" t="str">
        <x:v>Vintage</x:v>
      </x:c>
      <x:c r="S4" s="11" t="str">
        <x:v>Fecha_acceso_GALANZU</x:v>
      </x:c>
      <x:c r="T4" s="11" t="str">
        <x:v>Formato</x:v>
      </x:c>
      <x:c r="U4" s="11" t="str">
        <x:v>Licencia</x:v>
      </x:c>
      <x:c r="V4" s="11" t="str">
        <x:v>Derechos_reutilización</x:v>
      </x:c>
      <x:c r="W4" s="11" t="str">
        <x:v>Última_revisión</x:v>
      </x:c>
      <x:c r="X4" s="11" t="str">
        <x:v>Próxima_revisión</x:v>
      </x:c>
      <x:c r="Y4" s="11" t="str">
        <x:v>Revisor</x:v>
      </x:c>
      <x:c r="Z4" s="11" t="str">
        <x:v>Clasificación_v0_1_retirada</x:v>
      </x:c>
      <x:c r="AA4" s="11" t="str">
        <x:v>Nota_migración</x:v>
      </x:c>
      <x:c r="AB4" s="11" t="str">
        <x:v>Control_ID</x:v>
      </x:c>
    </x:row>
    <x:row r="5" ht="58" customHeight="1">
      <x:c r="A5" s="15" t="str">
        <x:v>AET-2018</x:v>
      </x:c>
      <x:c r="B5" s="15" t="str">
        <x:v>AETIB · El turismo en datos 2018</x:v>
      </x:c>
      <x:c r="C5" s="15" t="str">
        <x:v>Agència d'Estratègia Turística de les Illes Balears (AETIB)</x:v>
      </x:c>
      <x:c r="D5" s="15" t="str">
        <x:v>Agència d'Estratègia Turística de les Illes Balears (AETIB)</x:v>
      </x:c>
      <x:c r="E5" s="15" t="str">
        <x:v>Administración / entidad pública</x:v>
      </x:c>
      <x:c r="F5" s="15" t="str">
        <x:v>Documento / otro</x:v>
      </x:c>
      <x:c r="G5" s="15" t="str">
        <x:v>Información administrativa pública</x:v>
      </x:c>
      <x:c r="H5" s="15" t="str">
        <x:v>Primaria / productor original</x:v>
      </x:c>
      <x:c r="I5" s="15" t="str">
        <x:v>2018</x:v>
      </x:c>
      <x:c r="J5" s="15" t="str">
        <x:v>No documentada en v0.1</x:v>
      </x:c>
      <x:c r="K5" s="120" t="str">
        <x:v>https://apps.caib.es/sites/estadistiquesdelturisme/es/nota_coyuntura_turistica-36521/archivopub.do?ctrl=MCRST865ZI277893&amp;id=277893</x:v>
      </x:c>
      <x:c r="L5" s="120" t="str"/>
      <x:c r="M5" s="15" t="str">
        <x:v>VERIFICADA</x:v>
      </x:c>
      <x:c r="N5" s="15" t="str">
        <x:v>Verificada</x:v>
      </x:c>
      <x:c r="O5" s="15" t="str">
        <x:v>Gasto turístico</x:v>
      </x:c>
      <x:c r="P5" s="15" t="str">
        <x:v>Verificación documental; no equivale a validación metodológica integral.</x:v>
      </x:c>
      <x:c r="Q5" s="15" t="str">
        <x:v>No documentada en v0.1</x:v>
      </x:c>
      <x:c r="R5" s="15" t="str">
        <x:v>2018</x:v>
      </x:c>
      <x:c r="S5" s="15" t="str">
        <x:v>No documentada en v0.1</x:v>
      </x:c>
      <x:c r="T5" s="15" t="str">
        <x:v>HTML</x:v>
      </x:c>
      <x:c r="U5" s="15" t="str">
        <x:v>Pendiente de verificar</x:v>
      </x:c>
      <x:c r="V5" s="15" t="str">
        <x:v>Acceso público; reutilización por verificar</x:v>
      </x:c>
      <x:c r="W5" s="16" t="n">
        <x:v>46265</x:v>
      </x:c>
      <x:c r="X5" s="16" t="n">
        <x:v>46630</x:v>
      </x:c>
      <x:c r="Y5" s="15" t="str">
        <x:v>GALANZU - migración v1.0</x:v>
      </x:c>
      <x:c r="Z5" s="15" t="str">
        <x:v>Pública/oficial</x:v>
      </x:c>
      <x:c r="AA5" s="15" t="str">
        <x:v>Migración 1:1 desde v0.1. Categoría v0.1 'Pública/oficial' retirada; reclasificada mediante ejes independientes.</x:v>
      </x:c>
      <x:c r="AB5" s="15" t="str">
        <x:f>IF(COUNTIF($A$5:$A$135,A5)=1,"OK","DUPLICADO")</x:f>
        <x:v>OK</x:v>
      </x:c>
    </x:row>
    <x:row r="6" ht="58" customHeight="1">
      <x:c r="A6" s="15" t="str">
        <x:v>AET-2019</x:v>
      </x:c>
      <x:c r="B6" s="15" t="str">
        <x:v>AETIB · El turismo en datos 2019</x:v>
      </x:c>
      <x:c r="C6" s="15" t="str">
        <x:v>Agència d'Estratègia Turística de les Illes Balears (AETIB)</x:v>
      </x:c>
      <x:c r="D6" s="15" t="str">
        <x:v>Agència d'Estratègia Turística de les Illes Balears (AETIB)</x:v>
      </x:c>
      <x:c r="E6" s="15" t="str">
        <x:v>Administración / entidad pública</x:v>
      </x:c>
      <x:c r="F6" s="15" t="str">
        <x:v>Documento / otro</x:v>
      </x:c>
      <x:c r="G6" s="15" t="str">
        <x:v>Información administrativa pública</x:v>
      </x:c>
      <x:c r="H6" s="15" t="str">
        <x:v>Primaria / productor original</x:v>
      </x:c>
      <x:c r="I6" s="15" t="str">
        <x:v>2019</x:v>
      </x:c>
      <x:c r="J6" s="15" t="str">
        <x:v>No documentada en v0.1</x:v>
      </x:c>
      <x:c r="K6" s="120" t="str">
        <x:v>https://www.caib.es/sites/estadistiquesdelturisme/ca/nota_conjuntura_turistica-36521/archivopub.do?ctrl=MCRST865ZI308868&amp;id=308868</x:v>
      </x:c>
      <x:c r="L6" s="120" t="str"/>
      <x:c r="M6" s="15" t="str">
        <x:v>VERIFICADA</x:v>
      </x:c>
      <x:c r="N6" s="15" t="str">
        <x:v>Verificada</x:v>
      </x:c>
      <x:c r="O6" s="15" t="str">
        <x:v>Gasto turístico</x:v>
      </x:c>
      <x:c r="P6" s="15" t="str">
        <x:v>Verificación documental; no equivale a validación metodológica integral.</x:v>
      </x:c>
      <x:c r="Q6" s="15" t="str">
        <x:v>No documentada en v0.1</x:v>
      </x:c>
      <x:c r="R6" s="15" t="str">
        <x:v>2019</x:v>
      </x:c>
      <x:c r="S6" s="15" t="str">
        <x:v>No documentada en v0.1</x:v>
      </x:c>
      <x:c r="T6" s="15" t="str">
        <x:v>HTML</x:v>
      </x:c>
      <x:c r="U6" s="15" t="str">
        <x:v>Pendiente de verificar</x:v>
      </x:c>
      <x:c r="V6" s="15" t="str">
        <x:v>Acceso público; reutilización por verificar</x:v>
      </x:c>
      <x:c r="W6" s="16" t="n">
        <x:v>46265</x:v>
      </x:c>
      <x:c r="X6" s="16" t="n">
        <x:v>46630</x:v>
      </x:c>
      <x:c r="Y6" s="15" t="str">
        <x:v>GALANZU - migración v1.0</x:v>
      </x:c>
      <x:c r="Z6" s="15" t="str">
        <x:v>Pública/oficial</x:v>
      </x:c>
      <x:c r="AA6" s="15" t="str">
        <x:v>Migración 1:1 desde v0.1. Categoría v0.1 'Pública/oficial' retirada; reclasificada mediante ejes independientes.</x:v>
      </x:c>
      <x:c r="AB6" s="15" t="str">
        <x:f>IF(COUNTIF($A$5:$A$135,A6)=1,"OK","DUPLICADO")</x:f>
        <x:v>OK</x:v>
      </x:c>
    </x:row>
    <x:row r="7" ht="58" customHeight="1">
      <x:c r="A7" s="15" t="str">
        <x:v>AET-2021</x:v>
      </x:c>
      <x:c r="B7" s="15" t="str">
        <x:v>AETIB · El turismo en datos 2021</x:v>
      </x:c>
      <x:c r="C7" s="15" t="str">
        <x:v>Agència d'Estratègia Turística de les Illes Balears (AETIB)</x:v>
      </x:c>
      <x:c r="D7" s="15" t="str">
        <x:v>Agència d'Estratègia Turística de les Illes Balears (AETIB)</x:v>
      </x:c>
      <x:c r="E7" s="15" t="str">
        <x:v>Administración / entidad pública</x:v>
      </x:c>
      <x:c r="F7" s="15" t="str">
        <x:v>Documento / otro</x:v>
      </x:c>
      <x:c r="G7" s="15" t="str">
        <x:v>Información administrativa pública</x:v>
      </x:c>
      <x:c r="H7" s="15" t="str">
        <x:v>Primaria / productor original</x:v>
      </x:c>
      <x:c r="I7" s="15" t="str">
        <x:v>2021</x:v>
      </x:c>
      <x:c r="J7" s="15" t="str">
        <x:v>No documentada en v0.1</x:v>
      </x:c>
      <x:c r="K7" s="120" t="str">
        <x:v>https://www.caib.es/sites/estadistiquesdelturisme/es/nota_coyuntura_turistica-36521/archivopub.do?ctrl=MCRST865ZI378892&amp;id=378892</x:v>
      </x:c>
      <x:c r="L7" s="120" t="str"/>
      <x:c r="M7" s="15" t="str">
        <x:v>VERIFICADA</x:v>
      </x:c>
      <x:c r="N7" s="15" t="str">
        <x:v>Verificada</x:v>
      </x:c>
      <x:c r="O7" s="15" t="str">
        <x:v>Gasto turístico</x:v>
      </x:c>
      <x:c r="P7" s="15" t="str">
        <x:v>Verificación documental; no equivale a validación metodológica integral.</x:v>
      </x:c>
      <x:c r="Q7" s="15" t="str">
        <x:v>No documentada en v0.1</x:v>
      </x:c>
      <x:c r="R7" s="15" t="str">
        <x:v>2021</x:v>
      </x:c>
      <x:c r="S7" s="15" t="str">
        <x:v>No documentada en v0.1</x:v>
      </x:c>
      <x:c r="T7" s="15" t="str">
        <x:v>HTML</x:v>
      </x:c>
      <x:c r="U7" s="15" t="str">
        <x:v>Pendiente de verificar</x:v>
      </x:c>
      <x:c r="V7" s="15" t="str">
        <x:v>Acceso público; reutilización por verificar</x:v>
      </x:c>
      <x:c r="W7" s="16" t="n">
        <x:v>46265</x:v>
      </x:c>
      <x:c r="X7" s="16" t="n">
        <x:v>46630</x:v>
      </x:c>
      <x:c r="Y7" s="15" t="str">
        <x:v>GALANZU - migración v1.0</x:v>
      </x:c>
      <x:c r="Z7" s="15" t="str">
        <x:v>Pública/oficial</x:v>
      </x:c>
      <x:c r="AA7" s="15" t="str">
        <x:v>Migración 1:1 desde v0.1. Categoría v0.1 'Pública/oficial' retirada; reclasificada mediante ejes independientes.</x:v>
      </x:c>
      <x:c r="AB7" s="15" t="str">
        <x:f>IF(COUNTIF($A$5:$A$135,A7)=1,"OK","DUPLICADO")</x:f>
        <x:v>OK</x:v>
      </x:c>
    </x:row>
    <x:row r="8" ht="58" customHeight="1">
      <x:c r="A8" s="15" t="str">
        <x:v>AET-2022</x:v>
      </x:c>
      <x:c r="B8" s="15" t="str">
        <x:v>AETIB · El turismo en datos 2022</x:v>
      </x:c>
      <x:c r="C8" s="15" t="str">
        <x:v>Agència d'Estratègia Turística de les Illes Balears (AETIB)</x:v>
      </x:c>
      <x:c r="D8" s="15" t="str">
        <x:v>Agència d'Estratègia Turística de les Illes Balears (AETIB)</x:v>
      </x:c>
      <x:c r="E8" s="15" t="str">
        <x:v>Administración / entidad pública</x:v>
      </x:c>
      <x:c r="F8" s="15" t="str">
        <x:v>Documento / otro</x:v>
      </x:c>
      <x:c r="G8" s="15" t="str">
        <x:v>Información administrativa pública</x:v>
      </x:c>
      <x:c r="H8" s="15" t="str">
        <x:v>Primaria / productor original</x:v>
      </x:c>
      <x:c r="I8" s="15" t="str">
        <x:v>2022</x:v>
      </x:c>
      <x:c r="J8" s="15" t="str">
        <x:v>No documentada en v0.1</x:v>
      </x:c>
      <x:c r="K8" s="120" t="str">
        <x:v>https://www.caib.es/sites/estadistiquesdelturisme/es/nota_coyuntura_turistica-36521/archivopub.do?ctrl=MCRST865ZI414301&amp;id=414301</x:v>
      </x:c>
      <x:c r="L8" s="120" t="str"/>
      <x:c r="M8" s="15" t="str">
        <x:v>VERIFICADA</x:v>
      </x:c>
      <x:c r="N8" s="15" t="str">
        <x:v>Verificada</x:v>
      </x:c>
      <x:c r="O8" s="15" t="str">
        <x:v>Gasto + energía</x:v>
      </x:c>
      <x:c r="P8" s="15" t="str">
        <x:v>Verificación documental; no equivale a validación metodológica integral.</x:v>
      </x:c>
      <x:c r="Q8" s="15" t="str">
        <x:v>No documentada en v0.1</x:v>
      </x:c>
      <x:c r="R8" s="15" t="str">
        <x:v>2022</x:v>
      </x:c>
      <x:c r="S8" s="15" t="str">
        <x:v>No documentada en v0.1</x:v>
      </x:c>
      <x:c r="T8" s="15" t="str">
        <x:v>HTML</x:v>
      </x:c>
      <x:c r="U8" s="15" t="str">
        <x:v>Pendiente de verificar</x:v>
      </x:c>
      <x:c r="V8" s="15" t="str">
        <x:v>Acceso público; reutilización por verificar</x:v>
      </x:c>
      <x:c r="W8" s="16" t="n">
        <x:v>46265</x:v>
      </x:c>
      <x:c r="X8" s="16" t="n">
        <x:v>46630</x:v>
      </x:c>
      <x:c r="Y8" s="15" t="str">
        <x:v>GALANZU - migración v1.0</x:v>
      </x:c>
      <x:c r="Z8" s="15" t="str">
        <x:v>Pública/oficial</x:v>
      </x:c>
      <x:c r="AA8" s="15" t="str">
        <x:v>Migración 1:1 desde v0.1. Categoría v0.1 'Pública/oficial' retirada; reclasificada mediante ejes independientes.</x:v>
      </x:c>
      <x:c r="AB8" s="15" t="str">
        <x:f>IF(COUNTIF($A$5:$A$135,A8)=1,"OK","DUPLICADO")</x:f>
        <x:v>OK</x:v>
      </x:c>
    </x:row>
    <x:row r="9" ht="58" customHeight="1">
      <x:c r="A9" s="15" t="str">
        <x:v>AET-2023</x:v>
      </x:c>
      <x:c r="B9" s="15" t="str">
        <x:v>AETIB · El turismo en datos 2023</x:v>
      </x:c>
      <x:c r="C9" s="15" t="str">
        <x:v>Agència d'Estratègia Turística de les Illes Balears (AETIB)</x:v>
      </x:c>
      <x:c r="D9" s="15" t="str">
        <x:v>Agència d'Estratègia Turística de les Illes Balears (AETIB)</x:v>
      </x:c>
      <x:c r="E9" s="15" t="str">
        <x:v>Administración / entidad pública</x:v>
      </x:c>
      <x:c r="F9" s="15" t="str">
        <x:v>Documento / otro</x:v>
      </x:c>
      <x:c r="G9" s="15" t="str">
        <x:v>Información administrativa pública</x:v>
      </x:c>
      <x:c r="H9" s="15" t="str">
        <x:v>Primaria / productor original</x:v>
      </x:c>
      <x:c r="I9" s="15" t="str">
        <x:v>2023</x:v>
      </x:c>
      <x:c r="J9" s="15" t="str">
        <x:v>No documentada en v0.1</x:v>
      </x:c>
      <x:c r="K9" s="120" t="str">
        <x:v>https://www.caib.es/sites/estadistiquesdelturisme/f/451190</x:v>
      </x:c>
      <x:c r="L9" s="120" t="str"/>
      <x:c r="M9" s="15" t="str">
        <x:v>VERIFICADA</x:v>
      </x:c>
      <x:c r="N9" s="15" t="str">
        <x:v>Verificada</x:v>
      </x:c>
      <x:c r="O9" s="15" t="str">
        <x:v>Gasto turístico</x:v>
      </x:c>
      <x:c r="P9" s="15" t="str">
        <x:v>Verificación documental; no equivale a validación metodológica integral.</x:v>
      </x:c>
      <x:c r="Q9" s="15" t="str">
        <x:v>No documentada en v0.1</x:v>
      </x:c>
      <x:c r="R9" s="15" t="str">
        <x:v>2023</x:v>
      </x:c>
      <x:c r="S9" s="15" t="str">
        <x:v>No documentada en v0.1</x:v>
      </x:c>
      <x:c r="T9" s="15" t="str">
        <x:v>HTML</x:v>
      </x:c>
      <x:c r="U9" s="15" t="str">
        <x:v>Pendiente de verificar</x:v>
      </x:c>
      <x:c r="V9" s="15" t="str">
        <x:v>Acceso público; reutilización por verificar</x:v>
      </x:c>
      <x:c r="W9" s="16" t="n">
        <x:v>46265</x:v>
      </x:c>
      <x:c r="X9" s="16" t="n">
        <x:v>46630</x:v>
      </x:c>
      <x:c r="Y9" s="15" t="str">
        <x:v>GALANZU - migración v1.0</x:v>
      </x:c>
      <x:c r="Z9" s="15" t="str">
        <x:v>Pública/oficial</x:v>
      </x:c>
      <x:c r="AA9" s="15" t="str">
        <x:v>Migración 1:1 desde v0.1. Categoría v0.1 'Pública/oficial' retirada; reclasificada mediante ejes independientes.</x:v>
      </x:c>
      <x:c r="AB9" s="15" t="str">
        <x:f>IF(COUNTIF($A$5:$A$135,A9)=1,"OK","DUPLICADO")</x:f>
        <x:v>OK</x:v>
      </x:c>
    </x:row>
    <x:row r="10" ht="58" customHeight="1">
      <x:c r="A10" s="15" t="str">
        <x:v>AET-2024</x:v>
      </x:c>
      <x:c r="B10" s="15" t="str">
        <x:v>AETIB · El turismo en datos 2024</x:v>
      </x:c>
      <x:c r="C10" s="15" t="str">
        <x:v>Agència d'Estratègia Turística de les Illes Balears (AETIB)</x:v>
      </x:c>
      <x:c r="D10" s="15" t="str">
        <x:v>Agència d'Estratègia Turística de les Illes Balears (AETIB)</x:v>
      </x:c>
      <x:c r="E10" s="15" t="str">
        <x:v>Administración / entidad pública</x:v>
      </x:c>
      <x:c r="F10" s="15" t="str">
        <x:v>Documento / otro</x:v>
      </x:c>
      <x:c r="G10" s="15" t="str">
        <x:v>Información administrativa pública</x:v>
      </x:c>
      <x:c r="H10" s="15" t="str">
        <x:v>Primaria / productor original</x:v>
      </x:c>
      <x:c r="I10" s="15" t="str">
        <x:v>2024</x:v>
      </x:c>
      <x:c r="J10" s="15" t="str">
        <x:v>No documentada en v0.1</x:v>
      </x:c>
      <x:c r="K10" s="120" t="str">
        <x:v>https://www.caib.es/sites/estadistiquesdelturisme/es/nota_coyuntura_turistica-36521/archivopub.do?ctrl=MCRST865ZI494461&amp;id=494461</x:v>
      </x:c>
      <x:c r="L10" s="120" t="str"/>
      <x:c r="M10" s="15" t="str">
        <x:v>VERIFICADA</x:v>
      </x:c>
      <x:c r="N10" s="15" t="str">
        <x:v>Verificada</x:v>
      </x:c>
      <x:c r="O10" s="15" t="str">
        <x:v>Gasto + energía</x:v>
      </x:c>
      <x:c r="P10" s="15" t="str">
        <x:v>Verificación documental; no equivale a validación metodológica integral.</x:v>
      </x:c>
      <x:c r="Q10" s="15" t="str">
        <x:v>No documentada en v0.1</x:v>
      </x:c>
      <x:c r="R10" s="15" t="str">
        <x:v>2024</x:v>
      </x:c>
      <x:c r="S10" s="15" t="str">
        <x:v>No documentada en v0.1</x:v>
      </x:c>
      <x:c r="T10" s="15" t="str">
        <x:v>HTML</x:v>
      </x:c>
      <x:c r="U10" s="15" t="str">
        <x:v>Pendiente de verificar</x:v>
      </x:c>
      <x:c r="V10" s="15" t="str">
        <x:v>Acceso público; reutilización por verificar</x:v>
      </x:c>
      <x:c r="W10" s="16" t="n">
        <x:v>46265</x:v>
      </x:c>
      <x:c r="X10" s="16" t="n">
        <x:v>46630</x:v>
      </x:c>
      <x:c r="Y10" s="15" t="str">
        <x:v>GALANZU - migración v1.0</x:v>
      </x:c>
      <x:c r="Z10" s="15" t="str">
        <x:v>Pública/oficial</x:v>
      </x:c>
      <x:c r="AA10" s="15" t="str">
        <x:v>Migración 1:1 desde v0.1. Categoría v0.1 'Pública/oficial' retirada; reclasificada mediante ejes independientes.</x:v>
      </x:c>
      <x:c r="AB10" s="15" t="str">
        <x:f>IF(COUNTIF($A$5:$A$135,A10)=1,"OK","DUPLICADO")</x:f>
        <x:v>OK</x:v>
      </x:c>
    </x:row>
    <x:row r="11" ht="58" customHeight="1">
      <x:c r="A11" s="15" t="str">
        <x:v>AET-2025</x:v>
      </x:c>
      <x:c r="B11" s="15" t="str">
        <x:v>AETIB · El turismo en datos 2025</x:v>
      </x:c>
      <x:c r="C11" s="15" t="str">
        <x:v>Agència d'Estratègia Turística de les Illes Balears (AETIB)</x:v>
      </x:c>
      <x:c r="D11" s="15" t="str">
        <x:v>Agència d'Estratègia Turística de les Illes Balears (AETIB)</x:v>
      </x:c>
      <x:c r="E11" s="15" t="str">
        <x:v>Administración / entidad pública</x:v>
      </x:c>
      <x:c r="F11" s="15" t="str">
        <x:v>Documento / otro</x:v>
      </x:c>
      <x:c r="G11" s="15" t="str">
        <x:v>Información administrativa pública</x:v>
      </x:c>
      <x:c r="H11" s="15" t="str">
        <x:v>Primaria / productor original</x:v>
      </x:c>
      <x:c r="I11" s="15" t="str">
        <x:v>2025</x:v>
      </x:c>
      <x:c r="J11" s="15" t="str">
        <x:v>No documentada en v0.1</x:v>
      </x:c>
      <x:c r="K11" s="120" t="str">
        <x:v>https://www.caib.es/sites/estadistiquesdelturisme/es/nota_coyuntura_turistica-36521/archivopub.do?ctrl=MCRST865ZI545773&amp;id=545773</x:v>
      </x:c>
      <x:c r="L11" s="120" t="str"/>
      <x:c r="M11" s="15" t="str">
        <x:v>VERIFICADA</x:v>
      </x:c>
      <x:c r="N11" s="15" t="str">
        <x:v>Verificada</x:v>
      </x:c>
      <x:c r="O11" s="15" t="str">
        <x:v>Gasto, turistas, pernoctaciones, energía</x:v>
      </x:c>
      <x:c r="P11" s="15" t="str">
        <x:v>Verificación documental; no equivale a validación metodológica integral.</x:v>
      </x:c>
      <x:c r="Q11" s="15" t="str">
        <x:v>No documentada en v0.1</x:v>
      </x:c>
      <x:c r="R11" s="15" t="str">
        <x:v>2025</x:v>
      </x:c>
      <x:c r="S11" s="15" t="str">
        <x:v>No documentada en v0.1</x:v>
      </x:c>
      <x:c r="T11" s="15" t="str">
        <x:v>HTML</x:v>
      </x:c>
      <x:c r="U11" s="15" t="str">
        <x:v>Pendiente de verificar</x:v>
      </x:c>
      <x:c r="V11" s="15" t="str">
        <x:v>Acceso público; reutilización por verificar</x:v>
      </x:c>
      <x:c r="W11" s="16" t="n">
        <x:v>46265</x:v>
      </x:c>
      <x:c r="X11" s="16" t="n">
        <x:v>46630</x:v>
      </x:c>
      <x:c r="Y11" s="15" t="str">
        <x:v>GALANZU - migración v1.0</x:v>
      </x:c>
      <x:c r="Z11" s="15" t="str">
        <x:v>Pública/oficial</x:v>
      </x:c>
      <x:c r="AA11" s="15" t="str">
        <x:v>Migración 1:1 desde v0.1. Categoría v0.1 'Pública/oficial' retirada; reclasificada mediante ejes independientes.</x:v>
      </x:c>
      <x:c r="AB11" s="15" t="str">
        <x:f>IF(COUNTIF($A$5:$A$135,A11)=1,"OK","DUPLICADO")</x:f>
        <x:v>OK</x:v>
      </x:c>
    </x:row>
    <x:row r="12" ht="58" customHeight="1">
      <x:c r="A12" s="15" t="str">
        <x:v>CAIB-AGUA</x:v>
      </x:c>
      <x:c r="B12" s="15" t="str">
        <x:v>Govern IB · abastecimiento urbano Menorca 2000–2024</x:v>
      </x:c>
      <x:c r="C12" s="15" t="str">
        <x:v>Administración o entidad pública de las Illes Balears</x:v>
      </x:c>
      <x:c r="D12" s="15" t="str">
        <x:v>Administración o entidad pública de las Illes Balears</x:v>
      </x:c>
      <x:c r="E12" s="15" t="str">
        <x:v>Administración / entidad pública</x:v>
      </x:c>
      <x:c r="F12" s="15" t="str">
        <x:v>Dataset / serie</x:v>
      </x:c>
      <x:c r="G12" s="15" t="str">
        <x:v>Información administrativa pública</x:v>
      </x:c>
      <x:c r="H12" s="15" t="str">
        <x:v>Primaria / productor original</x:v>
      </x:c>
      <x:c r="I12" s="15" t="str">
        <x:v>2000–2024</x:v>
      </x:c>
      <x:c r="J12" s="15" t="str">
        <x:v>Menorca</x:v>
      </x:c>
      <x:c r="K12" s="120" t="str">
        <x:v>https://www.caib.es/sites/aigua/es/abastecimiento_distribucian_potabilizacian/archivopub.do?ctrl=MCRST259ZI436469&amp;id=436469</x:v>
      </x:c>
      <x:c r="L12" s="120" t="str"/>
      <x:c r="M12" s="15" t="str">
        <x:v>VERIFICADA</x:v>
      </x:c>
      <x:c r="N12" s="15" t="str">
        <x:v>Verificada</x:v>
      </x:c>
      <x:c r="O12" s="15" t="str">
        <x:v>Suministro, consumo y agua no contabilizada por municipio</x:v>
      </x:c>
      <x:c r="P12" s="15" t="str">
        <x:v>Verificación documental; no equivale a validación metodológica integral.</x:v>
      </x:c>
      <x:c r="Q12" s="15" t="str">
        <x:v>No documentada en v0.1</x:v>
      </x:c>
      <x:c r="R12" s="15" t="str">
        <x:v>2000–2024</x:v>
      </x:c>
      <x:c r="S12" s="15" t="str">
        <x:v>No documentada en v0.1</x:v>
      </x:c>
      <x:c r="T12" s="15" t="str">
        <x:v>PDF</x:v>
      </x:c>
      <x:c r="U12" s="15" t="str">
        <x:v>Pendiente de verificar</x:v>
      </x:c>
      <x:c r="V12" s="15" t="str">
        <x:v>Acceso público; reutilización por verificar</x:v>
      </x:c>
      <x:c r="W12" s="16" t="n">
        <x:v>46265</x:v>
      </x:c>
      <x:c r="X12" s="16" t="n">
        <x:v>46630</x:v>
      </x:c>
      <x:c r="Y12" s="15" t="str">
        <x:v>GALANZU - migración v1.0</x:v>
      </x:c>
      <x:c r="Z12" s="15" t="str">
        <x:v>Pública/oficial</x:v>
      </x:c>
      <x:c r="AA12" s="15" t="str">
        <x:v>Migración 1:1 desde v0.1. Categoría v0.1 'Pública/oficial' retirada; reclasificada mediante ejes independientes.</x:v>
      </x:c>
      <x:c r="AB12" s="15" t="str">
        <x:f>IF(COUNTIF($A$5:$A$135,A12)=1,"OK","DUPLICADO")</x:f>
        <x:v>OK</x:v>
      </x:c>
    </x:row>
    <x:row r="13" ht="58" customHeight="1">
      <x:c r="A13" s="15" t="str">
        <x:v>CAIB-AIRE24</x:v>
      </x:c>
      <x:c r="B13" s="15" t="str">
        <x:v>Govern IB · Evaluación poblaciones peces RM Illa de l’Aire</x:v>
      </x:c>
      <x:c r="C13" s="15" t="str">
        <x:v>Administración o entidad pública de las Illes Balears</x:v>
      </x:c>
      <x:c r="D13" s="15" t="str">
        <x:v>Administración o entidad pública de las Illes Balears</x:v>
      </x:c>
      <x:c r="E13" s="15" t="str">
        <x:v>Administración / entidad pública</x:v>
      </x:c>
      <x:c r="F13" s="15" t="str">
        <x:v>Informe / memoria</x:v>
      </x:c>
      <x:c r="G13" s="15" t="str">
        <x:v>Información administrativa pública</x:v>
      </x:c>
      <x:c r="H13" s="15" t="str">
        <x:v>Mixta / por revisar</x:v>
      </x:c>
      <x:c r="I13" s="15" t="str">
        <x:v>2018–2024</x:v>
      </x:c>
      <x:c r="J13" s="15" t="str">
        <x:v>Illa de l'Aire / Menorca</x:v>
      </x:c>
      <x:c r="K13" s="120" t="str">
        <x:v>https://www.caib.es/sites/reservesmarines/f/502771</x:v>
      </x:c>
      <x:c r="L13" s="120" t="str"/>
      <x:c r="M13" s="15" t="str">
        <x:v>VERIFICADA</x:v>
      </x:c>
      <x:c r="N13" s="15" t="str">
        <x:v>Verificada</x:v>
      </x:c>
      <x:c r="O13" s="15" t="str">
        <x:v>Serie oficial y evaluación efecto reserva</x:v>
      </x:c>
      <x:c r="P13" s="15" t="str">
        <x:v>Verificación documental; no equivale a validación metodológica integral.</x:v>
      </x:c>
      <x:c r="Q13" s="15" t="str">
        <x:v>No documentada en v0.1</x:v>
      </x:c>
      <x:c r="R13" s="15" t="str">
        <x:v>2018–2024</x:v>
      </x:c>
      <x:c r="S13" s="15" t="str">
        <x:v>No documentada en v0.1</x:v>
      </x:c>
      <x:c r="T13" s="15" t="str">
        <x:v>HTML</x:v>
      </x:c>
      <x:c r="U13" s="15" t="str">
        <x:v>Pendiente de verificar</x:v>
      </x:c>
      <x:c r="V13" s="15" t="str">
        <x:v>Acceso público; reutilización por verificar</x:v>
      </x:c>
      <x:c r="W13" s="16" t="n">
        <x:v>46265</x:v>
      </x:c>
      <x:c r="X13" s="16" t="n">
        <x:v>46630</x:v>
      </x:c>
      <x:c r="Y13" s="15" t="str">
        <x:v>GALANZU - migración v1.0</x:v>
      </x:c>
      <x:c r="Z13" s="15" t="str">
        <x:v>Otra/mixta</x:v>
      </x:c>
      <x:c r="AA13" s="15" t="str">
        <x:v>Migración 1:1 desde v0.1. Categoría v0.1 'Otra/mixta' retirada; reclasificada mediante ejes independientes.</x:v>
      </x:c>
      <x:c r="AB13" s="15" t="str">
        <x:f>IF(COUNTIF($A$5:$A$135,A13)=1,"OK","DUPLICADO")</x:f>
        <x:v>OK</x:v>
      </x:c>
    </x:row>
    <x:row r="14" ht="58" customHeight="1">
      <x:c r="A14" s="15" t="str">
        <x:v>CAIB-AIRE24B</x:v>
      </x:c>
      <x:c r="B14" s="15" t="str">
        <x:v>Govern IB · Anexo series históricas Illa de l’Aire 2018–2024</x:v>
      </x:c>
      <x:c r="C14" s="15" t="str">
        <x:v>Administración o entidad pública de las Illes Balears</x:v>
      </x:c>
      <x:c r="D14" s="15" t="str">
        <x:v>Administración o entidad pública de las Illes Balears</x:v>
      </x:c>
      <x:c r="E14" s="15" t="str">
        <x:v>Administración / entidad pública</x:v>
      </x:c>
      <x:c r="F14" s="15" t="str">
        <x:v>Informe / memoria</x:v>
      </x:c>
      <x:c r="G14" s="15" t="str">
        <x:v>Información administrativa pública</x:v>
      </x:c>
      <x:c r="H14" s="15" t="str">
        <x:v>Primaria / productor original</x:v>
      </x:c>
      <x:c r="I14" s="15" t="str">
        <x:v>2018–2024</x:v>
      </x:c>
      <x:c r="J14" s="15" t="str">
        <x:v>Illa de l'Aire / Menorca</x:v>
      </x:c>
      <x:c r="K14" s="120" t="str">
        <x:v>https://www.caib.es/sites/reservesmarines/f/502771</x:v>
      </x:c>
      <x:c r="L14" s="120" t="str"/>
      <x:c r="M14" s="15" t="str">
        <x:v>VERIFICADA</x:v>
      </x:c>
      <x:c r="N14" s="15" t="str">
        <x:v>Verificada</x:v>
      </x:c>
      <x:c r="O14" s="15" t="str">
        <x:v>Riqueza, abundancia, biomasa, control/RI/RP y nota de reajuste por zonificación</x:v>
      </x:c>
      <x:c r="P14" s="15" t="str">
        <x:v>Verificación documental; no equivale a validación metodológica integral.</x:v>
      </x:c>
      <x:c r="Q14" s="15" t="str">
        <x:v>No documentada en v0.1</x:v>
      </x:c>
      <x:c r="R14" s="15" t="str">
        <x:v>2018–2024</x:v>
      </x:c>
      <x:c r="S14" s="15" t="str">
        <x:v>No documentada en v0.1</x:v>
      </x:c>
      <x:c r="T14" s="15" t="str">
        <x:v>HTML</x:v>
      </x:c>
      <x:c r="U14" s="15" t="str">
        <x:v>Pendiente de verificar</x:v>
      </x:c>
      <x:c r="V14" s="15" t="str">
        <x:v>Acceso público; reutilización por verificar</x:v>
      </x:c>
      <x:c r="W14" s="16" t="n">
        <x:v>46265</x:v>
      </x:c>
      <x:c r="X14" s="16" t="n">
        <x:v>46630</x:v>
      </x:c>
      <x:c r="Y14" s="15" t="str">
        <x:v>GALANZU - migración v1.0</x:v>
      </x:c>
      <x:c r="Z14" s="15" t="str">
        <x:v>Pública/oficial</x:v>
      </x:c>
      <x:c r="AA14" s="15" t="str">
        <x:v>Migración 1:1 desde v0.1. Categoría v0.1 'Pública/oficial' retirada; reclasificada mediante ejes independientes.</x:v>
      </x:c>
      <x:c r="AB14" s="15" t="str">
        <x:f>IF(COUNTIF($A$5:$A$135,A14)=1,"OK","DUPLICADO")</x:f>
        <x:v>OK</x:v>
      </x:c>
    </x:row>
    <x:row r="15" ht="58" customHeight="1">
      <x:c r="A15" s="15" t="str">
        <x:v>CAIB-RES24</x:v>
      </x:c>
      <x:c r="B15" s="15" t="str">
        <x:v>Govern IB · recogida selectiva 2024 | Govern de les Illes Balears · Portal de Residus · recollida selectiva</x:v>
      </x:c>
      <x:c r="C15" s="15" t="str">
        <x:v>Administración o entidad pública de las Illes Balears</x:v>
      </x:c>
      <x:c r="D15" s="15" t="str">
        <x:v>Administración o entidad pública de las Illes Balears</x:v>
      </x:c>
      <x:c r="E15" s="15" t="str">
        <x:v>Administración / entidad pública</x:v>
      </x:c>
      <x:c r="F15" s="15" t="str">
        <x:v>Recurso web</x:v>
      </x:c>
      <x:c r="G15" s="15" t="str">
        <x:v>Información administrativa pública</x:v>
      </x:c>
      <x:c r="H15" s="15" t="str">
        <x:v>Primaria / productor original</x:v>
      </x:c>
      <x:c r="I15" s="15" t="str">
        <x:v>2024</x:v>
      </x:c>
      <x:c r="J15" s="15" t="str">
        <x:v>Menorca</x:v>
      </x:c>
      <x:c r="K15" s="120" t="str">
        <x:v>https://webriec.caib.es/es/recogida-selectiva-datos</x:v>
      </x:c>
      <x:c r="L15" s="120" t="str">
        <x:v>https://webriec.caib.es/recollida-selectiva-dades</x:v>
      </x:c>
      <x:c r="M15" s="15" t="str">
        <x:v>VERIFICADA</x:v>
      </x:c>
      <x:c r="N15" s="15" t="str">
        <x:v>Verificada</x:v>
      </x:c>
      <x:c r="O15" s="15" t="str">
        <x:v>Residuos municipales/selectiva por isla | Menorca: 25.957 t, 39,4%, 257 kg/hab., 186 kg/hab. IPH; validación externa insular.</x:v>
      </x:c>
      <x:c r="P15" s="15" t="str">
        <x:v>Verificación documental; no equivale a validación metodológica integral.</x:v>
      </x:c>
      <x:c r="Q15" s="15" t="str">
        <x:v>No documentada en v0.1</x:v>
      </x:c>
      <x:c r="R15" s="15" t="str">
        <x:v>2024</x:v>
      </x:c>
      <x:c r="S15" s="15" t="str">
        <x:v>No documentada en v0.1</x:v>
      </x:c>
      <x:c r="T15" s="15" t="str">
        <x:v>HTML</x:v>
      </x:c>
      <x:c r="U15" s="15" t="str">
        <x:v>Pendiente de verificar</x:v>
      </x:c>
      <x:c r="V15" s="15" t="str">
        <x:v>Acceso público; reutilización por verificar</x:v>
      </x:c>
      <x:c r="W15" s="16" t="n">
        <x:v>46265</x:v>
      </x:c>
      <x:c r="X15" s="16" t="n">
        <x:v>46630</x:v>
      </x:c>
      <x:c r="Y15" s="15" t="str">
        <x:v>GALANZU - migración v1.0</x:v>
      </x:c>
      <x:c r="Z15" s="15" t="str">
        <x:v>Pública/oficial</x:v>
      </x:c>
      <x:c r="AA15" s="15" t="str">
        <x:v>Fusionados 2 registros v0.1 con el mismo ID; se conservaron URLs, estados y usos distintos. Categoría v0.1 'Pública/oficial' retirada; reclasificada mediante ejes independientes.</x:v>
      </x:c>
      <x:c r="AB15" s="15" t="str">
        <x:f>IF(COUNTIF($A$5:$A$135,A15)=1,"OK","DUPLICADO")</x:f>
        <x:v>OK</x:v>
      </x:c>
    </x:row>
    <x:row r="16" ht="58" customHeight="1">
      <x:c r="A16" s="15" t="str">
        <x:v>CAIB-RESERVAS</x:v>
      </x:c>
      <x:c r="B16" s="15" t="str">
        <x:v>Govern IB · función y seguimiento de reservas marinas</x:v>
      </x:c>
      <x:c r="C16" s="15" t="str">
        <x:v>Administración o entidad pública de las Illes Balears</x:v>
      </x:c>
      <x:c r="D16" s="15" t="str">
        <x:v>Administración o entidad pública de las Illes Balears</x:v>
      </x:c>
      <x:c r="E16" s="15" t="str">
        <x:v>Administración / entidad pública</x:v>
      </x:c>
      <x:c r="F16" s="15" t="str">
        <x:v>Recurso web</x:v>
      </x:c>
      <x:c r="G16" s="15" t="str">
        <x:v>Información administrativa pública</x:v>
      </x:c>
      <x:c r="H16" s="15" t="str">
        <x:v>Primaria / productor original</x:v>
      </x:c>
      <x:c r="I16" s="15" t="str">
        <x:v>Actual</x:v>
      </x:c>
      <x:c r="J16" s="15" t="str">
        <x:v>No documentada en v0.1</x:v>
      </x:c>
      <x:c r="K16" s="120" t="str">
        <x:v>https://apps.caib.es/sites/reservesmarines/es/las_reservas_marinas_en_las_illes_balears-850/</x:v>
      </x:c>
      <x:c r="L16" s="120" t="str"/>
      <x:c r="M16" s="15" t="str">
        <x:v>VERIFICADA</x:v>
      </x:c>
      <x:c r="N16" s="15" t="str">
        <x:v>Verificada</x:v>
      </x:c>
      <x:c r="O16" s="15" t="str">
        <x:v>Marco de interpretación del efecto reserva</x:v>
      </x:c>
      <x:c r="P16" s="15" t="str">
        <x:v>Verificación documental; no equivale a validación metodológica integral.</x:v>
      </x:c>
      <x:c r="Q16" s="15" t="str">
        <x:v>No documentada en v0.1</x:v>
      </x:c>
      <x:c r="R16" s="15" t="str">
        <x:v>Actual</x:v>
      </x:c>
      <x:c r="S16" s="15" t="str">
        <x:v>No documentada en v0.1</x:v>
      </x:c>
      <x:c r="T16" s="15" t="str">
        <x:v>HTML</x:v>
      </x:c>
      <x:c r="U16" s="15" t="str">
        <x:v>Pendiente de verificar</x:v>
      </x:c>
      <x:c r="V16" s="15" t="str">
        <x:v>Acceso público; reutilización por verificar</x:v>
      </x:c>
      <x:c r="W16" s="16" t="n">
        <x:v>46265</x:v>
      </x:c>
      <x:c r="X16" s="16" t="n">
        <x:v>46630</x:v>
      </x:c>
      <x:c r="Y16" s="15" t="str">
        <x:v>GALANZU - migración v1.0</x:v>
      </x:c>
      <x:c r="Z16" s="15" t="str">
        <x:v>Pública/oficial</x:v>
      </x:c>
      <x:c r="AA16" s="15" t="str">
        <x:v>Migración 1:1 desde v0.1. Categoría v0.1 'Pública/oficial' retirada; reclasificada mediante ejes independientes.</x:v>
      </x:c>
      <x:c r="AB16" s="15" t="str">
        <x:f>IF(COUNTIF($A$5:$A$135,A16)=1,"OK","DUPLICADO")</x:f>
        <x:v>OK</x:v>
      </x:c>
    </x:row>
    <x:row r="17" ht="58" customHeight="1">
      <x:c r="A17" s="15" t="str">
        <x:v>CES-2020</x:v>
      </x:c>
      <x:c r="B17" s="15" t="str">
        <x:v>CES · Memoria 2021, datos 2020-21</x:v>
      </x:c>
      <x:c r="C17" s="15" t="str">
        <x:v>Administración o entidad pública de las Illes Balears</x:v>
      </x:c>
      <x:c r="D17" s="15" t="str">
        <x:v>Administración o entidad pública de las Illes Balears</x:v>
      </x:c>
      <x:c r="E17" s="15" t="str">
        <x:v>Otro / por revisar</x:v>
      </x:c>
      <x:c r="F17" s="15" t="str">
        <x:v>Documento / otro</x:v>
      </x:c>
      <x:c r="G17" s="15" t="str">
        <x:v>No determinada</x:v>
      </x:c>
      <x:c r="H17" s="15" t="str">
        <x:v>Secundaria / contraste</x:v>
      </x:c>
      <x:c r="I17" s="15" t="str">
        <x:v>2020</x:v>
      </x:c>
      <x:c r="J17" s="15" t="str">
        <x:v>Menorca</x:v>
      </x:c>
      <x:c r="K17" s="120" t="str">
        <x:v>https://www.caib.es/sites/ces/ca/d/memoria_del_ces_2021_-_document_complet/</x:v>
      </x:c>
      <x:c r="L17" s="120" t="str"/>
      <x:c r="M17" s="15" t="str">
        <x:v>VERIFICADA</x:v>
      </x:c>
      <x:c r="N17" s="15" t="str">
        <x:v>Verificada</x:v>
      </x:c>
      <x:c r="O17" s="15" t="str">
        <x:v>Ancla gasto Menorca 2020</x:v>
      </x:c>
      <x:c r="P17" s="15" t="str">
        <x:v>Verificación documental; no equivale a validación metodológica integral.</x:v>
      </x:c>
      <x:c r="Q17" s="15" t="str">
        <x:v>No documentada en v0.1</x:v>
      </x:c>
      <x:c r="R17" s="15" t="str">
        <x:v>2020</x:v>
      </x:c>
      <x:c r="S17" s="15" t="str">
        <x:v>No documentada en v0.1</x:v>
      </x:c>
      <x:c r="T17" s="15" t="str">
        <x:v>HTML</x:v>
      </x:c>
      <x:c r="U17" s="15" t="str">
        <x:v>Pendiente de verificar</x:v>
      </x:c>
      <x:c r="V17" s="15" t="str">
        <x:v>Acceso público; reutilización por verificar</x:v>
      </x:c>
      <x:c r="W17" s="16" t="n">
        <x:v>46265</x:v>
      </x:c>
      <x:c r="X17" s="16" t="n">
        <x:v>46630</x:v>
      </x:c>
      <x:c r="Y17" s="15" t="str">
        <x:v>GALANZU - migración v1.0</x:v>
      </x:c>
      <x:c r="Z17" s="15" t="str">
        <x:v>Secundaria/contraste</x:v>
      </x:c>
      <x:c r="AA17" s="15" t="str">
        <x:v>Migración 1:1 desde v0.1. Categoría v0.1 'Secundaria/contraste' retirada; reclasificada mediante ejes independientes.</x:v>
      </x:c>
      <x:c r="AB17" s="15" t="str">
        <x:f>IF(COUNTIF($A$5:$A$135,A17)=1,"OK","DUPLICADO")</x:f>
        <x:v>OK</x:v>
      </x:c>
    </x:row>
    <x:row r="18" ht="58" customHeight="1">
      <x:c r="A18" s="15" t="str">
        <x:v>CES-RES19</x:v>
      </x:c>
      <x:c r="B18" s="15" t="str">
        <x:v>CES Illes Balears · Medi ambient 2019</x:v>
      </x:c>
      <x:c r="C18" s="15" t="str">
        <x:v>Administración o entidad pública de las Illes Balears</x:v>
      </x:c>
      <x:c r="D18" s="15" t="str">
        <x:v>Administración o entidad pública de las Illes Balears</x:v>
      </x:c>
      <x:c r="E18" s="15" t="str">
        <x:v>Administración / entidad pública</x:v>
      </x:c>
      <x:c r="F18" s="15" t="str">
        <x:v>Documento / otro</x:v>
      </x:c>
      <x:c r="G18" s="15" t="str">
        <x:v>Información administrativa pública</x:v>
      </x:c>
      <x:c r="H18" s="15" t="str">
        <x:v>Primaria / productor original</x:v>
      </x:c>
      <x:c r="I18" s="15" t="str">
        <x:v>2018–2019</x:v>
      </x:c>
      <x:c r="J18" s="15" t="str">
        <x:v>Illes Balears</x:v>
      </x:c>
      <x:c r="K18" s="120" t="str">
        <x:v>https://www.caib.es/sites/ces/es/d/i11_medio_ambiente_981_kb/</x:v>
      </x:c>
      <x:c r="L18" s="120" t="str"/>
      <x:c r="M18" s="15" t="str">
        <x:v>VERIFICADA</x:v>
      </x:c>
      <x:c r="N18" s="15" t="str">
        <x:v>Verificada</x:v>
      </x:c>
      <x:c r="O18" s="15" t="str">
        <x:v>Baseline residuos pre-COVID y % selectiva</x:v>
      </x:c>
      <x:c r="P18" s="15" t="str">
        <x:v>Verificación documental; no equivale a validación metodológica integral.</x:v>
      </x:c>
      <x:c r="Q18" s="15" t="str">
        <x:v>No documentada en v0.1</x:v>
      </x:c>
      <x:c r="R18" s="15" t="str">
        <x:v>2018–2019</x:v>
      </x:c>
      <x:c r="S18" s="15" t="str">
        <x:v>No documentada en v0.1</x:v>
      </x:c>
      <x:c r="T18" s="15" t="str">
        <x:v>HTML</x:v>
      </x:c>
      <x:c r="U18" s="15" t="str">
        <x:v>Pendiente de verificar</x:v>
      </x:c>
      <x:c r="V18" s="15" t="str">
        <x:v>Acceso público; reutilización por verificar</x:v>
      </x:c>
      <x:c r="W18" s="16" t="n">
        <x:v>46265</x:v>
      </x:c>
      <x:c r="X18" s="16" t="n">
        <x:v>46630</x:v>
      </x:c>
      <x:c r="Y18" s="15" t="str">
        <x:v>GALANZU - migración v1.0</x:v>
      </x:c>
      <x:c r="Z18" s="15" t="str">
        <x:v>Pública/oficial</x:v>
      </x:c>
      <x:c r="AA18" s="15" t="str">
        <x:v>Migración 1:1 desde v0.1. Categoría v0.1 'Pública/oficial' retirada; reclasificada mediante ejes independientes.</x:v>
      </x:c>
      <x:c r="AB18" s="15" t="str">
        <x:f>IF(COUNTIF($A$5:$A$135,A18)=1,"OK","DUPLICADO")</x:f>
        <x:v>OK</x:v>
      </x:c>
    </x:row>
    <x:row r="19" ht="58" customHeight="1">
      <x:c r="A19" s="15" t="str">
        <x:v>CONS-2023</x:v>
      </x:c>
      <x:c r="B19" s="15" t="str">
        <x:v>Consorci de Residus i Energia de Menorca · Memòria Residus 2023</x:v>
      </x:c>
      <x:c r="C19" s="15" t="str">
        <x:v>Consorci de Residus i Energia de Menorca / servicio vinculado</x:v>
      </x:c>
      <x:c r="D19" s="15" t="str">
        <x:v>Consorci de Residus i Energia de Menorca / servicio vinculado</x:v>
      </x:c>
      <x:c r="E19" s="15" t="str">
        <x:v>Administración / entidad pública</x:v>
      </x:c>
      <x:c r="F19" s="15" t="str">
        <x:v>Documento / otro</x:v>
      </x:c>
      <x:c r="G19" s="15" t="str">
        <x:v>Información administrativa pública</x:v>
      </x:c>
      <x:c r="H19" s="15" t="str">
        <x:v>Primaria / productor original</x:v>
      </x:c>
      <x:c r="I19" s="15" t="str">
        <x:v>2023</x:v>
      </x:c>
      <x:c r="J19" s="15" t="str">
        <x:v>Menorca</x:v>
      </x:c>
      <x:c r="K19" s="120" t="str">
        <x:v>https://cremenorca.org/documents/documents/13546doc1220240429024902.pdf</x:v>
      </x:c>
      <x:c r="L19" s="120" t="str"/>
      <x:c r="M19" s="15" t="str">
        <x:v>VERIFICADA</x:v>
      </x:c>
      <x:c r="N19" s="15" t="str">
        <x:v>Verificada</x:v>
      </x:c>
      <x:c r="O19" s="15" t="str">
        <x:v>Total generado, fracciones, separación, resto, municipios</x:v>
      </x:c>
      <x:c r="P19" s="15" t="str">
        <x:v>Verificación documental; no equivale a validación metodológica integral.</x:v>
      </x:c>
      <x:c r="Q19" s="15" t="str">
        <x:v>No documentada en v0.1</x:v>
      </x:c>
      <x:c r="R19" s="15" t="str">
        <x:v>2023</x:v>
      </x:c>
      <x:c r="S19" s="15" t="str">
        <x:v>No documentada en v0.1</x:v>
      </x:c>
      <x:c r="T19" s="15" t="str">
        <x:v>PDF</x:v>
      </x:c>
      <x:c r="U19" s="15" t="str">
        <x:v>Pendiente de verificar</x:v>
      </x:c>
      <x:c r="V19" s="15" t="str">
        <x:v>Acceso público; reutilización por verificar</x:v>
      </x:c>
      <x:c r="W19" s="16" t="n">
        <x:v>46265</x:v>
      </x:c>
      <x:c r="X19" s="16" t="n">
        <x:v>46630</x:v>
      </x:c>
      <x:c r="Y19" s="15" t="str">
        <x:v>GALANZU - migración v1.0</x:v>
      </x:c>
      <x:c r="Z19" s="15" t="str">
        <x:v>Pública/oficial</x:v>
      </x:c>
      <x:c r="AA19" s="15" t="str">
        <x:v>Migración 1:1 desde v0.1. Categoría v0.1 'Pública/oficial' retirada; reclasificada mediante ejes independientes.</x:v>
      </x:c>
      <x:c r="AB19" s="15" t="str">
        <x:f>IF(COUNTIF($A$5:$A$135,A19)=1,"OK","DUPLICADO")</x:f>
        <x:v>OK</x:v>
      </x:c>
    </x:row>
    <x:row r="20" ht="58" customHeight="1">
      <x:c r="A20" s="15" t="str">
        <x:v>CONS-PAP24</x:v>
      </x:c>
      <x:c r="B20" s="15" t="str">
        <x:v>Consorci · I Jornada de gestió de residus domèstics</x:v>
      </x:c>
      <x:c r="C20" s="15" t="str">
        <x:v>Consorci de Residus i Energia de Menorca / servicio vinculado</x:v>
      </x:c>
      <x:c r="D20" s="15" t="str">
        <x:v>Consorci de Residus i Energia de Menorca / servicio vinculado</x:v>
      </x:c>
      <x:c r="E20" s="15" t="str">
        <x:v>Administración / entidad pública</x:v>
      </x:c>
      <x:c r="F20" s="15" t="str">
        <x:v>Recurso web</x:v>
      </x:c>
      <x:c r="G20" s="15" t="str">
        <x:v>Información administrativa pública</x:v>
      </x:c>
      <x:c r="H20" s="15" t="str">
        <x:v>Primaria / productor original</x:v>
      </x:c>
      <x:c r="I20" s="15" t="str">
        <x:v>Maó y Es Castell · ene–sep 2024</x:v>
      </x:c>
      <x:c r="J20" s="15" t="str">
        <x:v>Menorca</x:v>
      </x:c>
      <x:c r="K20" s="120" t="str">
        <x:v>https://www.cremenorca.org/documents/documents/13808doc1220241204122124.pdf</x:v>
      </x:c>
      <x:c r="L20" s="120" t="str"/>
      <x:c r="M20" s="15" t="str">
        <x:v>VERIFICADA</x:v>
      </x:c>
      <x:c r="N20" s="15" t="str">
        <x:v>Verificada</x:v>
      </x:c>
      <x:c r="O20" s="15" t="str">
        <x:v>Resultados mensuales, fases, población cubierta</x:v>
      </x:c>
      <x:c r="P20" s="15" t="str">
        <x:v>Verificación documental; no equivale a validación metodológica integral.</x:v>
      </x:c>
      <x:c r="Q20" s="15" t="str">
        <x:v>No documentada en v0.1</x:v>
      </x:c>
      <x:c r="R20" s="15" t="str">
        <x:v>Maó y Es Castell · ene–sep 2024</x:v>
      </x:c>
      <x:c r="S20" s="15" t="str">
        <x:v>No documentada en v0.1</x:v>
      </x:c>
      <x:c r="T20" s="15" t="str">
        <x:v>PDF</x:v>
      </x:c>
      <x:c r="U20" s="15" t="str">
        <x:v>Pendiente de verificar</x:v>
      </x:c>
      <x:c r="V20" s="15" t="str">
        <x:v>Acceso público; reutilización por verificar</x:v>
      </x:c>
      <x:c r="W20" s="16" t="n">
        <x:v>46265</x:v>
      </x:c>
      <x:c r="X20" s="16" t="n">
        <x:v>46630</x:v>
      </x:c>
      <x:c r="Y20" s="15" t="str">
        <x:v>GALANZU - migración v1.0</x:v>
      </x:c>
      <x:c r="Z20" s="15" t="str">
        <x:v>Pública/oficial</x:v>
      </x:c>
      <x:c r="AA20" s="15" t="str">
        <x:v>Migración 1:1 desde v0.1. Categoría v0.1 'Pública/oficial' retirada; reclasificada mediante ejes independientes.</x:v>
      </x:c>
      <x:c r="AB20" s="15" t="str">
        <x:f>IF(COUNTIF($A$5:$A$135,A20)=1,"OK","DUPLICADO")</x:f>
        <x:v>OK</x:v>
      </x:c>
    </x:row>
    <x:row r="21" ht="58" customHeight="1">
      <x:c r="A21" s="15" t="str">
        <x:v>CONS-RES22</x:v>
      </x:c>
      <x:c r="B21" s="15" t="str">
        <x:v>Consorci de Residus i Energia de Menorca · Memòria 2022</x:v>
      </x:c>
      <x:c r="C21" s="15" t="str">
        <x:v>Consorci de Residus i Energia de Menorca / servicio vinculado</x:v>
      </x:c>
      <x:c r="D21" s="15" t="str">
        <x:v>Consorci de Residus i Energia de Menorca / servicio vinculado</x:v>
      </x:c>
      <x:c r="E21" s="15" t="str">
        <x:v>Administración / entidad pública</x:v>
      </x:c>
      <x:c r="F21" s="15" t="str">
        <x:v>Documento / otro</x:v>
      </x:c>
      <x:c r="G21" s="15" t="str">
        <x:v>Información administrativa pública</x:v>
      </x:c>
      <x:c r="H21" s="15" t="str">
        <x:v>Primaria / productor original</x:v>
      </x:c>
      <x:c r="I21" s="15" t="str">
        <x:v>2022</x:v>
      </x:c>
      <x:c r="J21" s="15" t="str">
        <x:v>España / CCAA</x:v>
      </x:c>
      <x:c r="K21" s="120" t="str">
        <x:v>https://www.cremenorca.org/documents/documents/12913doc1220230403021613.pdf</x:v>
      </x:c>
      <x:c r="L21" s="120" t="str"/>
      <x:c r="M21" s="15" t="str">
        <x:v>VERIFICADA · ESTRUCTURADA</x:v>
      </x:c>
      <x:c r="N21" s="15" t="str">
        <x:v>Verificada</x:v>
      </x:c>
      <x:c r="O21" s="15" t="str">
        <x:v>Baseline anual y contraste de universos; no sustituye panel mensual.</x:v>
      </x:c>
      <x:c r="P21" s="15" t="str">
        <x:v>Verificación documental; no equivale a validación metodológica integral.</x:v>
      </x:c>
      <x:c r="Q21" s="15" t="str">
        <x:v>No documentada en v0.1</x:v>
      </x:c>
      <x:c r="R21" s="15" t="str">
        <x:v>2022</x:v>
      </x:c>
      <x:c r="S21" s="15" t="str">
        <x:v>No documentada en v0.1</x:v>
      </x:c>
      <x:c r="T21" s="15" t="str">
        <x:v>PDF</x:v>
      </x:c>
      <x:c r="U21" s="15" t="str">
        <x:v>Pendiente de verificar</x:v>
      </x:c>
      <x:c r="V21" s="15" t="str">
        <x:v>Acceso público; reutilización por verificar</x:v>
      </x:c>
      <x:c r="W21" s="16" t="n">
        <x:v>46265</x:v>
      </x:c>
      <x:c r="X21" s="16" t="n">
        <x:v>46630</x:v>
      </x:c>
      <x:c r="Y21" s="15" t="str">
        <x:v>GALANZU - migración v1.0</x:v>
      </x:c>
      <x:c r="Z21" s="15" t="str">
        <x:v>Pública/oficial</x:v>
      </x:c>
      <x:c r="AA21" s="15" t="str">
        <x:v>Migración 1:1 desde v0.1. Categoría v0.1 'Pública/oficial' retirada; reclasificada mediante ejes independientes.</x:v>
      </x:c>
      <x:c r="AB21" s="15" t="str">
        <x:f>IF(COUNTIF($A$5:$A$135,A21)=1,"OK","DUPLICADO")</x:f>
        <x:v>OK</x:v>
      </x:c>
    </x:row>
    <x:row r="22" ht="58" customHeight="1">
      <x:c r="A22" s="15" t="str">
        <x:v>CONS-RES22-MENSUAL</x:v>
      </x:c>
      <x:c r="B22" s="15" t="str">
        <x:v>Consorci de Residus i Energia de Menorca · Memòria 2022</x:v>
      </x:c>
      <x:c r="C22" s="15" t="str">
        <x:v>Consorci de Residus i Energia de Menorca / servicio vinculado</x:v>
      </x:c>
      <x:c r="D22" s="15" t="str">
        <x:v>Consorci de Residus i Energia de Menorca / servicio vinculado</x:v>
      </x:c>
      <x:c r="E22" s="15" t="str">
        <x:v>Administración / entidad pública</x:v>
      </x:c>
      <x:c r="F22" s="15" t="str">
        <x:v>Documento / otro</x:v>
      </x:c>
      <x:c r="G22" s="15" t="str">
        <x:v>Información administrativa pública</x:v>
      </x:c>
      <x:c r="H22" s="15" t="str">
        <x:v>Primaria / productor original</x:v>
      </x:c>
      <x:c r="I22" s="15" t="str">
        <x:v>2022 · mensual</x:v>
      </x:c>
      <x:c r="J22" s="15" t="str">
        <x:v>Menorca</x:v>
      </x:c>
      <x:c r="K22" s="120" t="str">
        <x:v>https://www.cremenorca.org/documents/documents/12913doc1220230403021613.pdf</x:v>
      </x:c>
      <x:c r="L22" s="120" t="str"/>
      <x:c r="M22" s="15" t="str">
        <x:v>VERIFICADA · ESTRUCTURADA 5/5</x:v>
      </x:c>
      <x:c r="N22" s="15" t="str">
        <x:v>Verificada</x:v>
      </x:c>
      <x:c r="O22" s="15" t="str">
        <x:v>96 municipio-mes completos. Papel/vidrio 'Cont.' incluyen deixalleries; reconciliación en v0.9.</x:v>
      </x:c>
      <x:c r="P22" s="15" t="str">
        <x:v>Verificación documental; no equivale a validación metodológica integral.</x:v>
      </x:c>
      <x:c r="Q22" s="15" t="str">
        <x:v>No documentada en v0.1</x:v>
      </x:c>
      <x:c r="R22" s="15" t="str">
        <x:v>2022 · mensual</x:v>
      </x:c>
      <x:c r="S22" s="15" t="str">
        <x:v>No documentada en v0.1</x:v>
      </x:c>
      <x:c r="T22" s="15" t="str">
        <x:v>PDF</x:v>
      </x:c>
      <x:c r="U22" s="15" t="str">
        <x:v>Pendiente de verificar</x:v>
      </x:c>
      <x:c r="V22" s="15" t="str">
        <x:v>Acceso público; reutilización por verificar</x:v>
      </x:c>
      <x:c r="W22" s="16" t="n">
        <x:v>46265</x:v>
      </x:c>
      <x:c r="X22" s="16" t="n">
        <x:v>46630</x:v>
      </x:c>
      <x:c r="Y22" s="15" t="str">
        <x:v>GALANZU - migración v1.0</x:v>
      </x:c>
      <x:c r="Z22" s="15" t="str">
        <x:v>Pública/oficial</x:v>
      </x:c>
      <x:c r="AA22" s="15" t="str">
        <x:v>Migración 1:1 desde v0.1. Categoría v0.1 'Pública/oficial' retirada; reclasificada mediante ejes independientes.</x:v>
      </x:c>
      <x:c r="AB22" s="15" t="str">
        <x:f>IF(COUNTIF($A$5:$A$135,A22)=1,"OK","DUPLICADO")</x:f>
        <x:v>OK</x:v>
      </x:c>
    </x:row>
    <x:row r="23" ht="58" customHeight="1">
      <x:c r="A23" s="15" t="str">
        <x:v>CONS-RES23</x:v>
      </x:c>
      <x:c r="B23" s="15" t="str">
        <x:v>Consorci de Residus i Energia de Menorca · Memòria 2023</x:v>
      </x:c>
      <x:c r="C23" s="15" t="str">
        <x:v>Consorci de Residus i Energia de Menorca / servicio vinculado</x:v>
      </x:c>
      <x:c r="D23" s="15" t="str">
        <x:v>Consorci de Residus i Energia de Menorca / servicio vinculado</x:v>
      </x:c>
      <x:c r="E23" s="15" t="str">
        <x:v>Administración / entidad pública</x:v>
      </x:c>
      <x:c r="F23" s="15" t="str">
        <x:v>Documento / otro</x:v>
      </x:c>
      <x:c r="G23" s="15" t="str">
        <x:v>Información administrativa pública</x:v>
      </x:c>
      <x:c r="H23" s="15" t="str">
        <x:v>Primaria / productor original</x:v>
      </x:c>
      <x:c r="I23" s="15" t="str">
        <x:v>2023</x:v>
      </x:c>
      <x:c r="J23" s="15" t="str">
        <x:v>Menorca</x:v>
      </x:c>
      <x:c r="K23" s="120" t="str">
        <x:v>https://cremenorca.org/documents/documents/13546doc1220240429024902.pdf</x:v>
      </x:c>
      <x:c r="L23" s="120" t="str"/>
      <x:c r="M23" s="15" t="str">
        <x:v>VERIFICADA</x:v>
      </x:c>
      <x:c r="N23" s="15" t="str">
        <x:v>Verificada</x:v>
      </x:c>
      <x:c r="O23" s="15" t="str">
        <x:v>Confirma inicio PaP Maó/Es Castell y PaP comercial en el resto de municipios; amenaza para controles.</x:v>
      </x:c>
      <x:c r="P23" s="15" t="str">
        <x:v>Verificación documental; no equivale a validación metodológica integral.</x:v>
      </x:c>
      <x:c r="Q23" s="15" t="str">
        <x:v>No documentada en v0.1</x:v>
      </x:c>
      <x:c r="R23" s="15" t="str">
        <x:v>2023</x:v>
      </x:c>
      <x:c r="S23" s="15" t="str">
        <x:v>No documentada en v0.1</x:v>
      </x:c>
      <x:c r="T23" s="15" t="str">
        <x:v>PDF</x:v>
      </x:c>
      <x:c r="U23" s="15" t="str">
        <x:v>Pendiente de verificar</x:v>
      </x:c>
      <x:c r="V23" s="15" t="str">
        <x:v>Acceso público; reutilización por verificar</x:v>
      </x:c>
      <x:c r="W23" s="16" t="n">
        <x:v>46265</x:v>
      </x:c>
      <x:c r="X23" s="16" t="n">
        <x:v>46630</x:v>
      </x:c>
      <x:c r="Y23" s="15" t="str">
        <x:v>GALANZU - migración v1.0</x:v>
      </x:c>
      <x:c r="Z23" s="15" t="str">
        <x:v>Pública/oficial</x:v>
      </x:c>
      <x:c r="AA23" s="15" t="str">
        <x:v>Migración 1:1 desde v0.1. Categoría v0.1 'Pública/oficial' retirada; reclasificada mediante ejes independientes.</x:v>
      </x:c>
      <x:c r="AB23" s="15" t="str">
        <x:f>IF(COUNTIF($A$5:$A$135,A23)=1,"OK","DUPLICADO")</x:f>
        <x:v>OK</x:v>
      </x:c>
    </x:row>
    <x:row r="24" ht="58" customHeight="1">
      <x:c r="A24" s="15" t="str">
        <x:v>CONS-RES24</x:v>
      </x:c>
      <x:c r="B24" s="15" t="str">
        <x:v>Consorci de Residus i Energia de Menorca · Memòria 2024</x:v>
      </x:c>
      <x:c r="C24" s="15" t="str">
        <x:v>Consorci de Residus i Energia de Menorca / servicio vinculado</x:v>
      </x:c>
      <x:c r="D24" s="15" t="str">
        <x:v>Consorci de Residus i Energia de Menorca / servicio vinculado</x:v>
      </x:c>
      <x:c r="E24" s="15" t="str">
        <x:v>Administración / entidad pública</x:v>
      </x:c>
      <x:c r="F24" s="15" t="str">
        <x:v>Documento / otro</x:v>
      </x:c>
      <x:c r="G24" s="15" t="str">
        <x:v>Información administrativa pública</x:v>
      </x:c>
      <x:c r="H24" s="15" t="str">
        <x:v>Primaria / productor original</x:v>
      </x:c>
      <x:c r="I24" s="15" t="str">
        <x:v>2024</x:v>
      </x:c>
      <x:c r="J24" s="15" t="str">
        <x:v>Menorca</x:v>
      </x:c>
      <x:c r="K24" s="120" t="str">
        <x:v>https://www.cremenorca.org/documents/documents/13856doc1220250508100538.pdf</x:v>
      </x:c>
      <x:c r="L24" s="120" t="str"/>
      <x:c r="M24" s="15" t="str">
        <x:v>LOCALIZADA · EXTRACCIÓN MENSUAL PENDIENTE</x:v>
      </x:c>
      <x:c r="N24" s="15" t="str">
        <x:v>Localizada - extracción pendiente</x:v>
      </x:c>
      <x:c r="O24" s="15" t="str">
        <x:v>Fuente objetivo exacta ya identificada; acceso estructurado/descarga directa no disponible en esta iteración. No sustituir por reconstrucciones.</x:v>
      </x:c>
      <x:c r="P24" s="15" t="str">
        <x:v>LOCALIZADA · EXTRACCIÓN MENSUAL PENDIENTE</x:v>
      </x:c>
      <x:c r="Q24" s="15" t="str">
        <x:v>No documentada en v0.1</x:v>
      </x:c>
      <x:c r="R24" s="15" t="str">
        <x:v>2024</x:v>
      </x:c>
      <x:c r="S24" s="15" t="str">
        <x:v>No documentada en v0.1</x:v>
      </x:c>
      <x:c r="T24" s="15" t="str">
        <x:v>PDF</x:v>
      </x:c>
      <x:c r="U24" s="15" t="str">
        <x:v>Pendiente de verificar</x:v>
      </x:c>
      <x:c r="V24" s="15" t="str">
        <x:v>Acceso público; reutilización por verificar</x:v>
      </x:c>
      <x:c r="W24" s="16" t="n">
        <x:v>46265</x:v>
      </x:c>
      <x:c r="X24" s="16" t="n">
        <x:v>46295</x:v>
      </x:c>
      <x:c r="Y24" s="15" t="str">
        <x:v>GALANZU - migración v1.0</x:v>
      </x:c>
      <x:c r="Z24" s="15" t="str">
        <x:v>Pública/oficial</x:v>
      </x:c>
      <x:c r="AA24" s="15" t="str">
        <x:v>Migración 1:1 desde v0.1. Categoría v0.1 'Pública/oficial' retirada; reclasificada mediante ejes independientes.</x:v>
      </x:c>
      <x:c r="AB24" s="15" t="str">
        <x:f>IF(COUNTIF($A$5:$A$135,A24)=1,"OK","DUPLICADO")</x:f>
        <x:v>OK</x:v>
      </x:c>
    </x:row>
    <x:row r="25" ht="58" customHeight="1">
      <x:c r="A25" s="15" t="str">
        <x:v>CREM-R24-URL</x:v>
      </x:c>
      <x:c r="B25" s="15" t="str">
        <x:v>Consorci de Residus i Energia de Menorca · Memòria anual residus 2024</x:v>
      </x:c>
      <x:c r="C25" s="15" t="str">
        <x:v>Consorci de Residus i Energia de Menorca / servicio vinculado</x:v>
      </x:c>
      <x:c r="D25" s="15" t="str">
        <x:v>Consorci de Residus i Energia de Menorca / servicio vinculado</x:v>
      </x:c>
      <x:c r="E25" s="15" t="str">
        <x:v>Administración / entidad pública</x:v>
      </x:c>
      <x:c r="F25" s="15" t="str">
        <x:v>Documento / otro</x:v>
      </x:c>
      <x:c r="G25" s="15" t="str">
        <x:v>Información administrativa pública</x:v>
      </x:c>
      <x:c r="H25" s="15" t="str">
        <x:v>Primaria / productor original</x:v>
      </x:c>
      <x:c r="I25" s="15" t="str">
        <x:v>2024</x:v>
      </x:c>
      <x:c r="J25" s="15" t="str">
        <x:v>Menorca</x:v>
      </x:c>
      <x:c r="K25" s="120" t="str">
        <x:v>https://www.cremenorca.org/documents/documents/13856doc1220250508100538.pdf</x:v>
      </x:c>
      <x:c r="L25" s="120" t="str"/>
      <x:c r="M25" s="15" t="str">
        <x:v>LOCALIZADA · ACCESO RESTRINGIDO EN SESIÓN</x:v>
      </x:c>
      <x:c r="N25" s="15" t="str">
        <x:v>Localizada - extracción pendiente</x:v>
      </x:c>
      <x:c r="O25" s="15" t="str">
        <x:v>Fuente objetivo para 78 filas / 390 valores primarios.</x:v>
      </x:c>
      <x:c r="P25" s="15" t="str">
        <x:v>LOCALIZADA · ACCESO RESTRINGIDO EN SESIÓN</x:v>
      </x:c>
      <x:c r="Q25" s="15" t="str">
        <x:v>No documentada en v0.1</x:v>
      </x:c>
      <x:c r="R25" s="15" t="str">
        <x:v>2024</x:v>
      </x:c>
      <x:c r="S25" s="15" t="str">
        <x:v>No documentada en v0.1</x:v>
      </x:c>
      <x:c r="T25" s="15" t="str">
        <x:v>PDF</x:v>
      </x:c>
      <x:c r="U25" s="15" t="str">
        <x:v>Pendiente de verificar</x:v>
      </x:c>
      <x:c r="V25" s="15" t="str">
        <x:v>Acceso restringido</x:v>
      </x:c>
      <x:c r="W25" s="16" t="n">
        <x:v>46265</x:v>
      </x:c>
      <x:c r="X25" s="16" t="n">
        <x:v>46295</x:v>
      </x:c>
      <x:c r="Y25" s="15" t="str">
        <x:v>GALANZU - migración v1.0</x:v>
      </x:c>
      <x:c r="Z25" s="15" t="str">
        <x:v>Pública/oficial</x:v>
      </x:c>
      <x:c r="AA25" s="15" t="str">
        <x:v>Migración 1:1 desde v0.1. Categoría v0.1 'Pública/oficial' retirada; reclasificada mediante ejes independientes.</x:v>
      </x:c>
      <x:c r="AB25" s="15" t="str">
        <x:f>IF(COUNTIF($A$5:$A$135,A25)=1,"OK","DUPLICADO")</x:f>
        <x:v>OK</x:v>
      </x:c>
    </x:row>
    <x:row r="26" ht="58" customHeight="1">
      <x:c r="A26" s="15" t="str">
        <x:v>FC28-CAIB-SELECT</x:v>
      </x:c>
      <x:c r="B26" s="15" t="str">
        <x:v>CAIB · Recollida selectiva 2024</x:v>
      </x:c>
      <x:c r="C26" s="15" t="str">
        <x:v>Administración o entidad pública de las Illes Balears</x:v>
      </x:c>
      <x:c r="D26" s="15" t="str">
        <x:v>Administración o entidad pública de las Illes Balears</x:v>
      </x:c>
      <x:c r="E26" s="15" t="str">
        <x:v>Administración / entidad pública</x:v>
      </x:c>
      <x:c r="F26" s="15" t="str">
        <x:v>Recurso web</x:v>
      </x:c>
      <x:c r="G26" s="15" t="str">
        <x:v>Información administrativa pública</x:v>
      </x:c>
      <x:c r="H26" s="15" t="str">
        <x:v>Primaria / productor original</x:v>
      </x:c>
      <x:c r="I26" s="15" t="str">
        <x:v>2024 / actualizado 2026</x:v>
      </x:c>
      <x:c r="J26" s="15" t="str">
        <x:v>Menorca</x:v>
      </x:c>
      <x:c r="K26" s="120" t="str">
        <x:v>https://webriec.caib.es/recollida-selectiva-dades</x:v>
      </x:c>
      <x:c r="L26" s="120" t="str"/>
      <x:c r="M26" s="15" t="str">
        <x:v>VERIFICADA · OFICIAL</x:v>
      </x:c>
      <x:c r="N26" s="15" t="str">
        <x:v>Verificada</x:v>
      </x:c>
      <x:c r="O26" s="15" t="str">
        <x:v>Menorca 25.957 t y 39,4%; definición incluye orgánica, poda, envases, vidrio, papel, voluminosos/madera, RAEE y otros.</x:v>
      </x:c>
      <x:c r="P26" s="15" t="str">
        <x:v>Verificación documental; no equivale a validación metodológica integral.</x:v>
      </x:c>
      <x:c r="Q26" s="15" t="str">
        <x:v>No documentada en v0.1</x:v>
      </x:c>
      <x:c r="R26" s="15" t="str">
        <x:v>2024 / actualizado 2026</x:v>
      </x:c>
      <x:c r="S26" s="15" t="str">
        <x:v>No documentada en v0.1</x:v>
      </x:c>
      <x:c r="T26" s="15" t="str">
        <x:v>HTML</x:v>
      </x:c>
      <x:c r="U26" s="15" t="str">
        <x:v>Pendiente de verificar</x:v>
      </x:c>
      <x:c r="V26" s="15" t="str">
        <x:v>Acceso público; reutilización por verificar</x:v>
      </x:c>
      <x:c r="W26" s="16" t="n">
        <x:v>46265</x:v>
      </x:c>
      <x:c r="X26" s="16" t="n">
        <x:v>46630</x:v>
      </x:c>
      <x:c r="Y26" s="15" t="str">
        <x:v>GALANZU - migración v1.0</x:v>
      </x:c>
      <x:c r="Z26" s="15" t="str">
        <x:v>Pública/oficial</x:v>
      </x:c>
      <x:c r="AA26" s="15" t="str">
        <x:v>Migración 1:1 desde v0.1. Categoría v0.1 'Pública/oficial' retirada; reclasificada mediante ejes independientes.</x:v>
      </x:c>
      <x:c r="AB26" s="15" t="str">
        <x:f>IF(COUNTIF($A$5:$A$135,A26)=1,"OK","DUPLICADO")</x:f>
        <x:v>OK</x:v>
      </x:c>
    </x:row>
    <x:row r="27" ht="58" customHeight="1">
      <x:c r="A27" s="15" t="str">
        <x:v>FC28-CCAA24</x:v>
      </x:c>
      <x:c r="B27" s="15" t="str">
        <x:v>Menorca Preservation · CCAA 2024</x:v>
      </x:c>
      <x:c r="C27" s="15" t="str">
        <x:v>Menorca Preservation / iniciativa vinculada</x:v>
      </x:c>
      <x:c r="D27" s="15" t="str">
        <x:v>Menorca Preservation / iniciativa vinculada</x:v>
      </x:c>
      <x:c r="E27" s="15" t="str">
        <x:v>Entidad social / ONG</x:v>
      </x:c>
      <x:c r="F27" s="15" t="str">
        <x:v>Informe / memoria</x:v>
      </x:c>
      <x:c r="G27" s="15" t="str">
        <x:v>Institucional no oficial</x:v>
      </x:c>
      <x:c r="H27" s="15" t="str">
        <x:v>Mixta / por revisar</x:v>
      </x:c>
      <x:c r="I27" s="15" t="str">
        <x:v>2024</x:v>
      </x:c>
      <x:c r="J27" s="15" t="str">
        <x:v>España / CCAA</x:v>
      </x:c>
      <x:c r="K27" s="120" t="str">
        <x:v>https://menorcapreservation.org/wp-content/uploads/2026/01/CCAA-2024.pdf</x:v>
      </x:c>
      <x:c r="L27" s="120" t="str"/>
      <x:c r="M27" s="15" t="str">
        <x:v>VERIFICADA · FORMAL</x:v>
      </x:c>
      <x:c r="N27" s="15" t="str">
        <x:v>Verificada</x:v>
      </x:c>
      <x:c r="O27" s="15" t="str">
        <x:v>Últimas CCAA públicas localizadas en la ronda final; firmadas en 2025. No se localizaron CCAA 2025.</x:v>
      </x:c>
      <x:c r="P27" s="15" t="str">
        <x:v>Verificación documental; no equivale a validación metodológica integral.</x:v>
      </x:c>
      <x:c r="Q27" s="15" t="str">
        <x:v>No documentada en v0.1</x:v>
      </x:c>
      <x:c r="R27" s="15" t="str">
        <x:v>2024</x:v>
      </x:c>
      <x:c r="S27" s="15" t="str">
        <x:v>No documentada en v0.1</x:v>
      </x:c>
      <x:c r="T27" s="15" t="str">
        <x:v>PDF</x:v>
      </x:c>
      <x:c r="U27" s="15" t="str">
        <x:v>Pendiente de verificar</x:v>
      </x:c>
      <x:c r="V27" s="15" t="str">
        <x:v>Acceso público; reutilización por verificar</x:v>
      </x:c>
      <x:c r="W27" s="16" t="n">
        <x:v>46265</x:v>
      </x:c>
      <x:c r="X27" s="16" t="n">
        <x:v>46630</x:v>
      </x:c>
      <x:c r="Y27" s="15" t="str">
        <x:v>GALANZU - migración v1.0</x:v>
      </x:c>
      <x:c r="Z27" s="15" t="str">
        <x:v>Otra/mixta</x:v>
      </x:c>
      <x:c r="AA27" s="15" t="str">
        <x:v>Migración 1:1 desde v0.1. Categoría v0.1 'Otra/mixta' retirada; reclasificada mediante ejes independientes.</x:v>
      </x:c>
      <x:c r="AB27" s="15" t="str">
        <x:f>IF(COUNTIF($A$5:$A$135,A27)=1,"OK","DUPLICADO")</x:f>
        <x:v>OK</x:v>
      </x:c>
    </x:row>
    <x:row r="28" ht="58" customHeight="1">
      <x:c r="A28" s="15" t="str">
        <x:v>FC28-CREM-JORNADA</x:v>
      </x:c>
      <x:c r="B28" s="15" t="str">
        <x:v>CREM · I Jornada gestió residus domèstics · 2024</x:v>
      </x:c>
      <x:c r="C28" s="15" t="str">
        <x:v>Consorci de Residus i Energia de Menorca / servicio vinculado</x:v>
      </x:c>
      <x:c r="D28" s="15" t="str">
        <x:v>Consorci de Residus i Energia de Menorca / servicio vinculado</x:v>
      </x:c>
      <x:c r="E28" s="15" t="str">
        <x:v>Administración / entidad pública</x:v>
      </x:c>
      <x:c r="F28" s="15" t="str">
        <x:v>Documento / otro</x:v>
      </x:c>
      <x:c r="G28" s="15" t="str">
        <x:v>Información administrativa pública</x:v>
      </x:c>
      <x:c r="H28" s="15" t="str">
        <x:v>Primaria / productor original</x:v>
      </x:c>
      <x:c r="I28" s="15" t="str">
        <x:v>2024</x:v>
      </x:c>
      <x:c r="J28" s="15" t="str">
        <x:v>Menorca</x:v>
      </x:c>
      <x:c r="K28" s="120" t="str">
        <x:v>https://www.cremenorca.org/documents/documents/13808doc1220241204122124.pdf</x:v>
      </x:c>
      <x:c r="L28" s="120" t="str"/>
      <x:c r="M28" s="15" t="str">
        <x:v>VERIFICADA</x:v>
      </x:c>
      <x:c r="N28" s="15" t="str">
        <x:v>Verificada</x:v>
      </x:c>
      <x:c r="O28" s="15" t="str">
        <x:v>Maó/Es Castell mensual 2024 solo hasta septiembre; octubre–diciembre vacíos en la presentación accesible.</x:v>
      </x:c>
      <x:c r="P28" s="15" t="str">
        <x:v>Verificación documental; no equivale a validación metodológica integral.</x:v>
      </x:c>
      <x:c r="Q28" s="15" t="str">
        <x:v>No documentada en v0.1</x:v>
      </x:c>
      <x:c r="R28" s="15" t="str">
        <x:v>2024</x:v>
      </x:c>
      <x:c r="S28" s="15" t="str">
        <x:v>No documentada en v0.1</x:v>
      </x:c>
      <x:c r="T28" s="15" t="str">
        <x:v>PDF</x:v>
      </x:c>
      <x:c r="U28" s="15" t="str">
        <x:v>Pendiente de verificar</x:v>
      </x:c>
      <x:c r="V28" s="15" t="str">
        <x:v>Acceso público; reutilización por verificar</x:v>
      </x:c>
      <x:c r="W28" s="16" t="n">
        <x:v>46265</x:v>
      </x:c>
      <x:c r="X28" s="16" t="n">
        <x:v>46630</x:v>
      </x:c>
      <x:c r="Y28" s="15" t="str">
        <x:v>GALANZU - migración v1.0</x:v>
      </x:c>
      <x:c r="Z28" s="15" t="str">
        <x:v>Pública/oficial</x:v>
      </x:c>
      <x:c r="AA28" s="15" t="str">
        <x:v>Migración 1:1 desde v0.1. Categoría v0.1 'Pública/oficial' retirada; reclasificada mediante ejes independientes.</x:v>
      </x:c>
      <x:c r="AB28" s="15" t="str">
        <x:f>IF(COUNTIF($A$5:$A$135,A28)=1,"OK","DUPLICADO")</x:f>
        <x:v>OK</x:v>
      </x:c>
    </x:row>
    <x:row r="29" ht="58" customHeight="1">
      <x:c r="A29" s="15" t="str">
        <x:v>FC28-HORECA</x:v>
      </x:c>
      <x:c r="B29" s="15" t="str">
        <x:v>Menorca Preservation · análisis HoReCa / Observatorio del Plástico</x:v>
      </x:c>
      <x:c r="C29" s="15" t="str">
        <x:v>Menorca Preservation / iniciativa vinculada</x:v>
      </x:c>
      <x:c r="D29" s="15" t="str">
        <x:v>Menorca Preservation / iniciativa vinculada</x:v>
      </x:c>
      <x:c r="E29" s="15" t="str">
        <x:v>Entidad social / ONG</x:v>
      </x:c>
      <x:c r="F29" s="15" t="str">
        <x:v>Recurso web</x:v>
      </x:c>
      <x:c r="G29" s="15" t="str">
        <x:v>Institucional no oficial</x:v>
      </x:c>
      <x:c r="H29" s="15" t="str">
        <x:v>Autorreporte / fuente de proyecto</x:v>
      </x:c>
      <x:c r="I29" s="15" t="str">
        <x:v>27/01/2026</x:v>
      </x:c>
      <x:c r="J29" s="15" t="str">
        <x:v>Menorca</x:v>
      </x:c>
      <x:c r="K29" s="120" t="str">
        <x:v>https://menorcapreservation.org/hospitality-sector-still-faces-challenges-in-complying-with-single-use-plastic-legislation/</x:v>
      </x:c>
      <x:c r="L29" s="120" t="str"/>
      <x:c r="M29" s="15" t="str">
        <x:v>VERIFICADA CON QA</x:v>
      </x:c>
      <x:c r="N29" s="15" t="str">
        <x:v>Verificada</x:v>
      </x:c>
      <x:c r="O29" s="15" t="str">
        <x:v>Introducción menciona 60, pero 41+21=62 y el texto posterior dice total 62; 52% post sin n/N final explícito.</x:v>
      </x:c>
      <x:c r="P29" s="15" t="str">
        <x:v>Verificación documental; no equivale a validación metodológica integral.</x:v>
      </x:c>
      <x:c r="Q29" s="15" t="str">
        <x:v>No documentada en v0.1</x:v>
      </x:c>
      <x:c r="R29" s="15" t="str">
        <x:v>27/01/2026</x:v>
      </x:c>
      <x:c r="S29" s="15" t="str">
        <x:v>No documentada en v0.1</x:v>
      </x:c>
      <x:c r="T29" s="15" t="str">
        <x:v>HTML</x:v>
      </x:c>
      <x:c r="U29" s="15" t="str">
        <x:v>Pendiente de verificar</x:v>
      </x:c>
      <x:c r="V29" s="15" t="str">
        <x:v>Acceso público; reutilización por verificar</x:v>
      </x:c>
      <x:c r="W29" s="16" t="n">
        <x:v>46265</x:v>
      </x:c>
      <x:c r="X29" s="16" t="n">
        <x:v>46630</x:v>
      </x:c>
      <x:c r="Y29" s="15" t="str">
        <x:v>GALANZU - migración v1.0</x:v>
      </x:c>
      <x:c r="Z29" s="15" t="str">
        <x:v>Proyecto/primaria</x:v>
      </x:c>
      <x:c r="AA29" s="15" t="str">
        <x:v>Migración 1:1 desde v0.1. Categoría v0.1 'Proyecto/primaria' retirada; reclasificada mediante ejes independientes.</x:v>
      </x:c>
      <x:c r="AB29" s="15" t="str">
        <x:f>IF(COUNTIF($A$5:$A$135,A29)=1,"OK","DUPLICADO")</x:f>
        <x:v>OK</x:v>
      </x:c>
    </x:row>
    <x:row r="30" ht="58" customHeight="1">
      <x:c r="A30" s="15" t="str">
        <x:v>FC28-PESCART-AR25</x:v>
      </x:c>
      <x:c r="B30" s="15" t="str">
        <x:v>Menorca Preservation · Memoria 2025 · PescArt</x:v>
      </x:c>
      <x:c r="C30" s="15" t="str">
        <x:v>Menorca Preservation / iniciativa vinculada</x:v>
      </x:c>
      <x:c r="D30" s="15" t="str">
        <x:v>Menorca Preservation / iniciativa vinculada</x:v>
      </x:c>
      <x:c r="E30" s="15" t="str">
        <x:v>Entidad social / ONG</x:v>
      </x:c>
      <x:c r="F30" s="15" t="str">
        <x:v>Informe / memoria</x:v>
      </x:c>
      <x:c r="G30" s="15" t="str">
        <x:v>Institucional no oficial</x:v>
      </x:c>
      <x:c r="H30" s="15" t="str">
        <x:v>Primaria / productor original</x:v>
      </x:c>
      <x:c r="I30" s="15" t="str">
        <x:v>2025</x:v>
      </x:c>
      <x:c r="J30" s="15" t="str">
        <x:v>Menorca</x:v>
      </x:c>
      <x:c r="K30" s="120" t="str">
        <x:v>https://menorcapreservation.org/wp-content/uploads/2026/06/2025-MEMORIA-REPORT-Booklet_compressed.pdf</x:v>
      </x:c>
      <x:c r="L30" s="120" t="str"/>
      <x:c r="M30" s="15" t="str">
        <x:v>VERIFICADA CON CONFLICTO</x:v>
      </x:c>
      <x:c r="N30" s="15" t="str">
        <x:v>Verificada</x:v>
      </x:c>
      <x:c r="O30" s="15" t="str">
        <x:v>5.890 kg recogidos; 48%; ES 2.818 kg recicladas; EN 2.601 kg upcycled. Inconsistencia interna preservada.</x:v>
      </x:c>
      <x:c r="P30" s="15" t="str">
        <x:v>Verificación documental; no equivale a validación metodológica integral.</x:v>
      </x:c>
      <x:c r="Q30" s="15" t="str">
        <x:v>No documentada en v0.1</x:v>
      </x:c>
      <x:c r="R30" s="15" t="str">
        <x:v>2025</x:v>
      </x:c>
      <x:c r="S30" s="15" t="str">
        <x:v>No documentada en v0.1</x:v>
      </x:c>
      <x:c r="T30" s="15" t="str">
        <x:v>PDF</x:v>
      </x:c>
      <x:c r="U30" s="15" t="str">
        <x:v>Pendiente de verificar</x:v>
      </x:c>
      <x:c r="V30" s="15" t="str">
        <x:v>Acceso público; reutilización por verificar</x:v>
      </x:c>
      <x:c r="W30" s="16" t="n">
        <x:v>46265</x:v>
      </x:c>
      <x:c r="X30" s="16" t="n">
        <x:v>46295</x:v>
      </x:c>
      <x:c r="Y30" s="15" t="str">
        <x:v>GALANZU - migración v1.0</x:v>
      </x:c>
      <x:c r="Z30" s="15" t="str">
        <x:v>Pública/oficial</x:v>
      </x:c>
      <x:c r="AA30" s="15" t="str">
        <x:v>Migración 1:1 desde v0.1. Categoría v0.1 'Pública/oficial' retirada; reclasificada mediante ejes independientes.</x:v>
      </x:c>
      <x:c r="AB30" s="15" t="str">
        <x:f>IF(COUNTIF($A$5:$A$135,A30)=1,"OK","DUPLICADO")</x:f>
        <x:v>OK</x:v>
      </x:c>
    </x:row>
    <x:row r="31" ht="58" customHeight="1">
      <x:c r="A31" s="15" t="str">
        <x:v>FC28-PESCART-TUI</x:v>
      </x:c>
      <x:c r="B31" s="15" t="str">
        <x:v>Menorca Preservation · resultados 1er año TUI Care Foundation</x:v>
      </x:c>
      <x:c r="C31" s="15" t="str">
        <x:v>Menorca Preservation / iniciativa vinculada</x:v>
      </x:c>
      <x:c r="D31" s="15" t="str">
        <x:v>Menorca Preservation / iniciativa vinculada</x:v>
      </x:c>
      <x:c r="E31" s="15" t="str">
        <x:v>Entidad social / ONG</x:v>
      </x:c>
      <x:c r="F31" s="15" t="str">
        <x:v>Recurso web</x:v>
      </x:c>
      <x:c r="G31" s="15" t="str">
        <x:v>Institucional no oficial</x:v>
      </x:c>
      <x:c r="H31" s="15" t="str">
        <x:v>Autorreporte / fuente de proyecto</x:v>
      </x:c>
      <x:c r="I31" s="15" t="str">
        <x:v>18/12/2025</x:v>
      </x:c>
      <x:c r="J31" s="15" t="str">
        <x:v>Menorca</x:v>
      </x:c>
      <x:c r="K31" s="120" t="str">
        <x:v>https://menorcapreservation.org/es/1st-year-results-of-our-partnership-with-the-tui-care-foundation/</x:v>
      </x:c>
      <x:c r="L31" s="120" t="str"/>
      <x:c r="M31" s="15" t="str">
        <x:v>VERIFICADA CON CONFLICTO</x:v>
      </x:c>
      <x:c r="N31" s="15" t="str">
        <x:v>Verificada</x:v>
      </x:c>
      <x:c r="O31" s="15" t="str">
        <x:v>5.890 kg redes recogidos durante 2025; 1.393 kg reciclados según esta publicación.</x:v>
      </x:c>
      <x:c r="P31" s="15" t="str">
        <x:v>Verificación documental; no equivale a validación metodológica integral.</x:v>
      </x:c>
      <x:c r="Q31" s="15" t="str">
        <x:v>No documentada en v0.1</x:v>
      </x:c>
      <x:c r="R31" s="15" t="str">
        <x:v>18/12/2025</x:v>
      </x:c>
      <x:c r="S31" s="15" t="str">
        <x:v>No documentada en v0.1</x:v>
      </x:c>
      <x:c r="T31" s="15" t="str">
        <x:v>HTML</x:v>
      </x:c>
      <x:c r="U31" s="15" t="str">
        <x:v>Pendiente de verificar</x:v>
      </x:c>
      <x:c r="V31" s="15" t="str">
        <x:v>Acceso público; reutilización por verificar</x:v>
      </x:c>
      <x:c r="W31" s="16" t="n">
        <x:v>46265</x:v>
      </x:c>
      <x:c r="X31" s="16" t="n">
        <x:v>46295</x:v>
      </x:c>
      <x:c r="Y31" s="15" t="str">
        <x:v>GALANZU - migración v1.0</x:v>
      </x:c>
      <x:c r="Z31" s="15" t="str">
        <x:v>Proyecto/primaria</x:v>
      </x:c>
      <x:c r="AA31" s="15" t="str">
        <x:v>Migración 1:1 desde v0.1. Categoría v0.1 'Proyecto/primaria' retirada; reclasificada mediante ejes independientes.</x:v>
      </x:c>
      <x:c r="AB31" s="15" t="str">
        <x:f>IF(COUNTIF($A$5:$A$135,A31)=1,"OK","DUPLICADO")</x:f>
        <x:v>OK</x:v>
      </x:c>
    </x:row>
    <x:row r="32" ht="58" customHeight="1">
      <x:c r="A32" s="15" t="str">
        <x:v>FC28-PFM2030</x:v>
      </x:c>
      <x:c r="B32" s="15" t="str">
        <x:v>Plan de acción para reducción contaminación por plásticos Menorca 2030</x:v>
      </x:c>
      <x:c r="C32" s="15" t="str">
        <x:v>Pendiente de revisión</x:v>
      </x:c>
      <x:c r="D32" s="15" t="str">
        <x:v>Pendiente de revisión</x:v>
      </x:c>
      <x:c r="E32" s="15" t="str">
        <x:v>Otro / por revisar</x:v>
      </x:c>
      <x:c r="F32" s="15" t="str">
        <x:v>Documento / otro</x:v>
      </x:c>
      <x:c r="G32" s="15" t="str">
        <x:v>No determinada</x:v>
      </x:c>
      <x:c r="H32" s="15" t="str">
        <x:v>Primaria / productor original</x:v>
      </x:c>
      <x:c r="I32" s="15" t="str">
        <x:v>2021/2022</x:v>
      </x:c>
      <x:c r="J32" s="15" t="str">
        <x:v>Menorca</x:v>
      </x:c>
      <x:c r="K32" s="120" t="str">
        <x:v>https://menorcapreservation.org/wp-content/uploads/2022/05/plan_de_accion_para_la_reduccion_de_la_contaminacion_por_plasticos_en_menorca_hasta_2030.pdf</x:v>
      </x:c>
      <x:c r="L32" s="120" t="str"/>
      <x:c r="M32" s="15" t="str">
        <x:v>VERIFICADA</x:v>
      </x:c>
      <x:c r="N32" s="15" t="str">
        <x:v>Verificada</x:v>
      </x:c>
      <x:c r="O32" s="15" t="str">
        <x:v>Targets −50% turismo SUP, −30% fugas pesca, −20% fugas gestión residuos; no aparece una línea base homogénea explícita.</x:v>
      </x:c>
      <x:c r="P32" s="15" t="str">
        <x:v>Verificación documental; no equivale a validación metodológica integral.</x:v>
      </x:c>
      <x:c r="Q32" s="15" t="str">
        <x:v>No documentada en v0.1</x:v>
      </x:c>
      <x:c r="R32" s="15" t="str">
        <x:v>2021/2022</x:v>
      </x:c>
      <x:c r="S32" s="15" t="str">
        <x:v>No documentada en v0.1</x:v>
      </x:c>
      <x:c r="T32" s="15" t="str">
        <x:v>PDF</x:v>
      </x:c>
      <x:c r="U32" s="15" t="str">
        <x:v>Pendiente de verificar</x:v>
      </x:c>
      <x:c r="V32" s="15" t="str">
        <x:v>Acceso público; reutilización por verificar</x:v>
      </x:c>
      <x:c r="W32" s="16" t="n">
        <x:v>46265</x:v>
      </x:c>
      <x:c r="X32" s="16" t="n">
        <x:v>46630</x:v>
      </x:c>
      <x:c r="Y32" s="15" t="str">
        <x:v>GALANZU - migración v1.0</x:v>
      </x:c>
      <x:c r="Z32" s="15" t="str">
        <x:v>Pública/oficial</x:v>
      </x:c>
      <x:c r="AA32" s="15" t="str">
        <x:v>Migración 1:1 desde v0.1. Categoría v0.1 'Pública/oficial' retirada; reclasificada mediante ejes independientes.</x:v>
      </x:c>
      <x:c r="AB32" s="15" t="str">
        <x:f>IF(COUNTIF($A$5:$A$135,A32)=1,"OK","DUPLICADO")</x:f>
        <x:v>OK</x:v>
      </x:c>
    </x:row>
    <x:row r="33" ht="58" customHeight="1">
      <x:c r="A33" s="15" t="str">
        <x:v>FC28-SULL</x:v>
      </x:c>
      <x:c r="B33" s="15" t="str">
        <x:v>Menorca Preservation · resultados S’Ullestrar 2025</x:v>
      </x:c>
      <x:c r="C33" s="15" t="str">
        <x:v>Menorca Preservation / iniciativa vinculada</x:v>
      </x:c>
      <x:c r="D33" s="15" t="str">
        <x:v>Menorca Preservation / iniciativa vinculada</x:v>
      </x:c>
      <x:c r="E33" s="15" t="str">
        <x:v>Entidad social / ONG</x:v>
      </x:c>
      <x:c r="F33" s="15" t="str">
        <x:v>Informe / memoria</x:v>
      </x:c>
      <x:c r="G33" s="15" t="str">
        <x:v>Institucional no oficial</x:v>
      </x:c>
      <x:c r="H33" s="15" t="str">
        <x:v>Primaria / productor original</x:v>
      </x:c>
      <x:c r="I33" s="15" t="str">
        <x:v>2025</x:v>
      </x:c>
      <x:c r="J33" s="15" t="str">
        <x:v>España / CCAA</x:v>
      </x:c>
      <x:c r="K33" s="120" t="str">
        <x:v>https://menorcapreservation.org/wp-content/uploads/2026/06/2025-MEMORIA-REPORT-Booklet_compressed.pdf</x:v>
      </x:c>
      <x:c r="L33" s="120" t="str"/>
      <x:c r="M33" s="15" t="str">
        <x:v>VERIFICADA</x:v>
      </x:c>
      <x:c r="N33" s="15" t="str">
        <x:v>Verificada</x:v>
      </x:c>
      <x:c r="O33" s="15" t="str">
        <x:v>+19,45% leche; −17,6% vacas; +15% ventas; baseline formal tras certificación 2026 y evaluación prevista 2027.</x:v>
      </x:c>
      <x:c r="P33" s="15" t="str">
        <x:v>Verificación documental; no equivale a validación metodológica integral.</x:v>
      </x:c>
      <x:c r="Q33" s="15" t="str">
        <x:v>No documentada en v0.1</x:v>
      </x:c>
      <x:c r="R33" s="15" t="str">
        <x:v>2025</x:v>
      </x:c>
      <x:c r="S33" s="15" t="str">
        <x:v>No documentada en v0.1</x:v>
      </x:c>
      <x:c r="T33" s="15" t="str">
        <x:v>PDF</x:v>
      </x:c>
      <x:c r="U33" s="15" t="str">
        <x:v>Pendiente de verificar</x:v>
      </x:c>
      <x:c r="V33" s="15" t="str">
        <x:v>Acceso público; reutilización por verificar</x:v>
      </x:c>
      <x:c r="W33" s="16" t="n">
        <x:v>46265</x:v>
      </x:c>
      <x:c r="X33" s="16" t="n">
        <x:v>46630</x:v>
      </x:c>
      <x:c r="Y33" s="15" t="str">
        <x:v>GALANZU - migración v1.0</x:v>
      </x:c>
      <x:c r="Z33" s="15" t="str">
        <x:v>Pública/oficial</x:v>
      </x:c>
      <x:c r="AA33" s="15" t="str">
        <x:v>Migración 1:1 desde v0.1. Categoría v0.1 'Pública/oficial' retirada; reclasificada mediante ejes independientes.</x:v>
      </x:c>
      <x:c r="AB33" s="15" t="str">
        <x:f>IF(COUNTIF($A$5:$A$135,A33)=1,"OK","DUPLICADO")</x:f>
        <x:v>OK</x:v>
      </x:c>
    </x:row>
    <x:row r="34" ht="58" customHeight="1">
      <x:c r="A34" s="15" t="str">
        <x:v>FC28-SULL-CO2</x:v>
      </x:c>
      <x:c r="B34" s="15" t="str">
        <x:v>Menorca Preservation Gala · S’Ullestrar</x:v>
      </x:c>
      <x:c r="C34" s="15" t="str">
        <x:v>Menorca Preservation / iniciativa vinculada</x:v>
      </x:c>
      <x:c r="D34" s="15" t="str">
        <x:v>Menorca Preservation / iniciativa vinculada</x:v>
      </x:c>
      <x:c r="E34" s="15" t="str">
        <x:v>Entidad social / ONG</x:v>
      </x:c>
      <x:c r="F34" s="15" t="str">
        <x:v>Recurso web</x:v>
      </x:c>
      <x:c r="G34" s="15" t="str">
        <x:v>Institucional no oficial</x:v>
      </x:c>
      <x:c r="H34" s="15" t="str">
        <x:v>Autorreporte / fuente de proyecto</x:v>
      </x:c>
      <x:c r="I34" s="15" t="str">
        <x:v>21/07/2025</x:v>
      </x:c>
      <x:c r="J34" s="15" t="str">
        <x:v>Menorca</x:v>
      </x:c>
      <x:c r="K34" s="120" t="str">
        <x:v>https://menorcapreservation.org/menorca-preservation-gala-4th-edition/</x:v>
      </x:c>
      <x:c r="L34" s="120" t="str"/>
      <x:c r="M34" s="15" t="str">
        <x:v>VERIFICADA · ESTIMACIÓN</x:v>
      </x:c>
      <x:c r="N34" s="15" t="str">
        <x:v>Verificada</x:v>
      </x:c>
      <x:c r="O34" s="15" t="str">
        <x:v>120 t CO₂ capturadas se presenta expresamente como estimación; no se localiza protocolo público.</x:v>
      </x:c>
      <x:c r="P34" s="15" t="str">
        <x:v>Verificación documental; no equivale a validación metodológica integral.</x:v>
      </x:c>
      <x:c r="Q34" s="15" t="str">
        <x:v>No documentada en v0.1</x:v>
      </x:c>
      <x:c r="R34" s="15" t="str">
        <x:v>21/07/2025</x:v>
      </x:c>
      <x:c r="S34" s="15" t="str">
        <x:v>No documentada en v0.1</x:v>
      </x:c>
      <x:c r="T34" s="15" t="str">
        <x:v>HTML</x:v>
      </x:c>
      <x:c r="U34" s="15" t="str">
        <x:v>Pendiente de verificar</x:v>
      </x:c>
      <x:c r="V34" s="15" t="str">
        <x:v>Acceso público; reutilización por verificar</x:v>
      </x:c>
      <x:c r="W34" s="16" t="n">
        <x:v>46265</x:v>
      </x:c>
      <x:c r="X34" s="16" t="n">
        <x:v>46630</x:v>
      </x:c>
      <x:c r="Y34" s="15" t="str">
        <x:v>GALANZU - migración v1.0</x:v>
      </x:c>
      <x:c r="Z34" s="15" t="str">
        <x:v>Proyecto/primaria</x:v>
      </x:c>
      <x:c r="AA34" s="15" t="str">
        <x:v>Migración 1:1 desde v0.1. Categoría v0.1 'Proyecto/primaria' retirada; reclasificada mediante ejes independientes.</x:v>
      </x:c>
      <x:c r="AB34" s="15" t="str">
        <x:f>IF(COUNTIF($A$5:$A$135,A34)=1,"OK","DUPLICADO")</x:f>
        <x:v>OK</x:v>
      </x:c>
    </x:row>
    <x:row r="35" ht="58" customHeight="1">
      <x:c r="A35" s="15" t="str">
        <x:v>FORA-RES24</x:v>
      </x:c>
      <x:c r="B35" s="15" t="str">
        <x:v>Fora Vila · Memòria residus 2024</x:v>
      </x:c>
      <x:c r="C35" s="15" t="str">
        <x:v>Medio de comunicación indicado</x:v>
      </x:c>
      <x:c r="D35" s="15" t="str">
        <x:v>Medio de comunicación indicado</x:v>
      </x:c>
      <x:c r="E35" s="15" t="str">
        <x:v>Medio de comunicación</x:v>
      </x:c>
      <x:c r="F35" s="15" t="str">
        <x:v>Prensa / comunicación</x:v>
      </x:c>
      <x:c r="G35" s="15" t="str">
        <x:v>Institucional no oficial</x:v>
      </x:c>
      <x:c r="H35" s="15" t="str">
        <x:v>Secundaria / contraste</x:v>
      </x:c>
      <x:c r="I35" s="15" t="str">
        <x:v>2024</x:v>
      </x:c>
      <x:c r="J35" s="15" t="str">
        <x:v>Menorca</x:v>
      </x:c>
      <x:c r="K35" s="120" t="str">
        <x:v>https://www.foravila.net/area/menorca/augmenta-un-300-la-separacio-de-residus-organics-a-menorca-despres-de-la-implantacio-del-porta-a-porta/</x:v>
      </x:c>
      <x:c r="L35" s="120" t="str"/>
      <x:c r="M35" s="15" t="str">
        <x:v>VERIFICADA</x:v>
      </x:c>
      <x:c r="N35" s="15" t="str">
        <x:v>Verificada</x:v>
      </x:c>
      <x:c r="O35" s="15" t="str">
        <x:v>PaP comercial agregado +96%; Es Castell 65% origen; Maó 40%; tasas amplias 71,5/50,7%.</x:v>
      </x:c>
      <x:c r="P35" s="15" t="str">
        <x:v>Verificación documental; no equivale a validación metodológica integral.</x:v>
      </x:c>
      <x:c r="Q35" s="15" t="str">
        <x:v>No documentada en v0.1</x:v>
      </x:c>
      <x:c r="R35" s="15" t="str">
        <x:v>2024</x:v>
      </x:c>
      <x:c r="S35" s="15" t="str">
        <x:v>No documentada en v0.1</x:v>
      </x:c>
      <x:c r="T35" s="15" t="str">
        <x:v>HTML</x:v>
      </x:c>
      <x:c r="U35" s="15" t="str">
        <x:v>Pendiente de verificar</x:v>
      </x:c>
      <x:c r="V35" s="15" t="str">
        <x:v>Acceso público; reutilización por verificar</x:v>
      </x:c>
      <x:c r="W35" s="16" t="n">
        <x:v>46265</x:v>
      </x:c>
      <x:c r="X35" s="16" t="n">
        <x:v>46630</x:v>
      </x:c>
      <x:c r="Y35" s="15" t="str">
        <x:v>GALANZU - migración v1.0</x:v>
      </x:c>
      <x:c r="Z35" s="15" t="str">
        <x:v>Secundaria/contraste</x:v>
      </x:c>
      <x:c r="AA35" s="15" t="str">
        <x:v>Migración 1:1 desde v0.1. Categoría v0.1 'Secundaria/contraste' retirada; reclasificada mediante ejes independientes.</x:v>
      </x:c>
      <x:c r="AB35" s="15" t="str">
        <x:f>IF(COUNTIF($A$5:$A$135,A35)=1,"OK","DUPLICADO")</x:f>
        <x:v>OK</x:v>
      </x:c>
    </x:row>
    <x:row r="36" ht="58" customHeight="1">
      <x:c r="A36" s="15" t="str">
        <x:v>GOIB-RM20</x:v>
      </x:c>
      <x:c r="B36" s="15" t="str">
        <x:v>GOIB · análisis residuos municipales 2020</x:v>
      </x:c>
      <x:c r="C36" s="15" t="str">
        <x:v>Administración o entidad pública de las Illes Balears</x:v>
      </x:c>
      <x:c r="D36" s="15" t="str">
        <x:v>Administración o entidad pública de las Illes Balears</x:v>
      </x:c>
      <x:c r="E36" s="15" t="str">
        <x:v>Administración / entidad pública</x:v>
      </x:c>
      <x:c r="F36" s="15" t="str">
        <x:v>Informe / memoria</x:v>
      </x:c>
      <x:c r="G36" s="15" t="str">
        <x:v>Información administrativa pública</x:v>
      </x:c>
      <x:c r="H36" s="15" t="str">
        <x:v>Primaria / productor original</x:v>
      </x:c>
      <x:c r="I36" s="15" t="str">
        <x:v>2020</x:v>
      </x:c>
      <x:c r="J36" s="15" t="str">
        <x:v>Menorca</x:v>
      </x:c>
      <x:c r="K36" s="120" t="str">
        <x:v>https://www.caib.es/pidip2front/jsp/ca/fitxa-convocatoria/strongles-illes-balears-assoleixenstrongstrong-lrsquoobjectiu-de-reduccioacute-de-generacioacute-de-residus-municipals-strongstrongel-2020strong</x:v>
      </x:c>
      <x:c r="L36" s="120" t="str"/>
      <x:c r="M36" s="15" t="str">
        <x:v>VERIFICADA</x:v>
      </x:c>
      <x:c r="N36" s="15" t="str">
        <x:v>Verificada</x:v>
      </x:c>
      <x:c r="O36" s="15" t="str">
        <x:v>Serie autonómica armonizada: Menorca 45.415 t</x:v>
      </x:c>
      <x:c r="P36" s="15" t="str">
        <x:v>Verificación documental; no equivale a validación metodológica integral.</x:v>
      </x:c>
      <x:c r="Q36" s="15" t="str">
        <x:v>No documentada en v0.1</x:v>
      </x:c>
      <x:c r="R36" s="15" t="str">
        <x:v>2020</x:v>
      </x:c>
      <x:c r="S36" s="15" t="str">
        <x:v>No documentada en v0.1</x:v>
      </x:c>
      <x:c r="T36" s="15" t="str">
        <x:v>HTML</x:v>
      </x:c>
      <x:c r="U36" s="15" t="str">
        <x:v>Pendiente de verificar</x:v>
      </x:c>
      <x:c r="V36" s="15" t="str">
        <x:v>Acceso público; reutilización por verificar</x:v>
      </x:c>
      <x:c r="W36" s="16" t="n">
        <x:v>46265</x:v>
      </x:c>
      <x:c r="X36" s="16" t="n">
        <x:v>46630</x:v>
      </x:c>
      <x:c r="Y36" s="15" t="str">
        <x:v>GALANZU - migración v1.0</x:v>
      </x:c>
      <x:c r="Z36" s="15" t="str">
        <x:v>Pública/oficial</x:v>
      </x:c>
      <x:c r="AA36" s="15" t="str">
        <x:v>Migración 1:1 desde v0.1. Categoría v0.1 'Pública/oficial' retirada; reclasificada mediante ejes independientes.</x:v>
      </x:c>
      <x:c r="AB36" s="15" t="str">
        <x:f>IF(COUNTIF($A$5:$A$135,A36)=1,"OK","DUPLICADO")</x:f>
        <x:v>OK</x:v>
      </x:c>
    </x:row>
    <x:row r="37" ht="58" customHeight="1">
      <x:c r="A37" s="15" t="str">
        <x:v>GOIB-RM21</x:v>
      </x:c>
      <x:c r="B37" s="15" t="str">
        <x:v>GOIB · análisis residuos municipales 2021</x:v>
      </x:c>
      <x:c r="C37" s="15" t="str">
        <x:v>Administración o entidad pública de las Illes Balears</x:v>
      </x:c>
      <x:c r="D37" s="15" t="str">
        <x:v>Administración o entidad pública de las Illes Balears</x:v>
      </x:c>
      <x:c r="E37" s="15" t="str">
        <x:v>Administración / entidad pública</x:v>
      </x:c>
      <x:c r="F37" s="15" t="str">
        <x:v>Informe / memoria</x:v>
      </x:c>
      <x:c r="G37" s="15" t="str">
        <x:v>Información administrativa pública</x:v>
      </x:c>
      <x:c r="H37" s="15" t="str">
        <x:v>Primaria / productor original</x:v>
      </x:c>
      <x:c r="I37" s="15" t="str">
        <x:v>2021</x:v>
      </x:c>
      <x:c r="J37" s="15" t="str">
        <x:v>Menorca</x:v>
      </x:c>
      <x:c r="K37" s="120" t="str">
        <x:v>https://www.caib.es/pidip2front/ficha_convocatoria.xhtml?lang=es&amp;urlSemantica=strongla-generacioacuten-de-residuos-en-las-istrongstrongllesstrongstrong-balears-estrongstrongn-strongstrong2021-se-mantiene-inferior-a-los-registros-previos-a-la-pandemia-strongstrongpese-a-strongstrongla-reanudacioacuten-parcial-de-la-actividad-turiacutesticastrongstrong-strong</x:v>
      </x:c>
      <x:c r="L37" s="120" t="str"/>
      <x:c r="M37" s="15" t="str">
        <x:v>VERIFICADA</x:v>
      </x:c>
      <x:c r="N37" s="15" t="str">
        <x:v>Verificada</x:v>
      </x:c>
      <x:c r="O37" s="15" t="str">
        <x:v>Serie autonómica armonizada: Menorca 51.798 t</x:v>
      </x:c>
      <x:c r="P37" s="15" t="str">
        <x:v>Verificación documental; no equivale a validación metodológica integral.</x:v>
      </x:c>
      <x:c r="Q37" s="15" t="str">
        <x:v>No documentada en v0.1</x:v>
      </x:c>
      <x:c r="R37" s="15" t="str">
        <x:v>2021</x:v>
      </x:c>
      <x:c r="S37" s="15" t="str">
        <x:v>No documentada en v0.1</x:v>
      </x:c>
      <x:c r="T37" s="15" t="str">
        <x:v>HTML</x:v>
      </x:c>
      <x:c r="U37" s="15" t="str">
        <x:v>Pendiente de verificar</x:v>
      </x:c>
      <x:c r="V37" s="15" t="str">
        <x:v>Acceso público; reutilización por verificar</x:v>
      </x:c>
      <x:c r="W37" s="16" t="n">
        <x:v>46265</x:v>
      </x:c>
      <x:c r="X37" s="16" t="n">
        <x:v>46630</x:v>
      </x:c>
      <x:c r="Y37" s="15" t="str">
        <x:v>GALANZU - migración v1.0</x:v>
      </x:c>
      <x:c r="Z37" s="15" t="str">
        <x:v>Pública/oficial</x:v>
      </x:c>
      <x:c r="AA37" s="15" t="str">
        <x:v>Migración 1:1 desde v0.1. Categoría v0.1 'Pública/oficial' retirada; reclasificada mediante ejes independientes.</x:v>
      </x:c>
      <x:c r="AB37" s="15" t="str">
        <x:f>IF(COUNTIF($A$5:$A$135,A37)=1,"OK","DUPLICADO")</x:f>
        <x:v>OK</x:v>
      </x:c>
    </x:row>
    <x:row r="38" ht="58" customHeight="1">
      <x:c r="A38" s="15" t="str">
        <x:v>GOIB-RM22</x:v>
      </x:c>
      <x:c r="B38" s="15" t="str">
        <x:v>GOIB · análisis residuos municipales 2022</x:v>
      </x:c>
      <x:c r="C38" s="15" t="str">
        <x:v>Administración o entidad pública de las Illes Balears</x:v>
      </x:c>
      <x:c r="D38" s="15" t="str">
        <x:v>Administración o entidad pública de las Illes Balears</x:v>
      </x:c>
      <x:c r="E38" s="15" t="str">
        <x:v>Administración / entidad pública</x:v>
      </x:c>
      <x:c r="F38" s="15" t="str">
        <x:v>Informe / memoria</x:v>
      </x:c>
      <x:c r="G38" s="15" t="str">
        <x:v>Información administrativa pública</x:v>
      </x:c>
      <x:c r="H38" s="15" t="str">
        <x:v>Primaria / productor original</x:v>
      </x:c>
      <x:c r="I38" s="15" t="str">
        <x:v>2022</x:v>
      </x:c>
      <x:c r="J38" s="15" t="str">
        <x:v>Menorca</x:v>
      </x:c>
      <x:c r="K38" s="120" t="str">
        <x:v>https://www.caib.es/pidip2front/ficha_convocatoria.xhtml?lang=es&amp;urlSemantica=la-generacion-de-residuos-en-las-illes-balears-fue-de-834105-el-2022-que-equivale-a-511-kg-per-capita-un-781-mas-que-el-ano-anterior</x:v>
      </x:c>
      <x:c r="L38" s="120" t="str"/>
      <x:c r="M38" s="15" t="str">
        <x:v>VERIFICADA</x:v>
      </x:c>
      <x:c r="N38" s="15" t="str">
        <x:v>Verificada</x:v>
      </x:c>
      <x:c r="O38" s="15" t="str">
        <x:v>Serie autonómica armonizada: Menorca 69.910 t</x:v>
      </x:c>
      <x:c r="P38" s="15" t="str">
        <x:v>Verificación documental; no equivale a validación metodológica integral.</x:v>
      </x:c>
      <x:c r="Q38" s="15" t="str">
        <x:v>No documentada en v0.1</x:v>
      </x:c>
      <x:c r="R38" s="15" t="str">
        <x:v>2022</x:v>
      </x:c>
      <x:c r="S38" s="15" t="str">
        <x:v>No documentada en v0.1</x:v>
      </x:c>
      <x:c r="T38" s="15" t="str">
        <x:v>HTML</x:v>
      </x:c>
      <x:c r="U38" s="15" t="str">
        <x:v>Pendiente de verificar</x:v>
      </x:c>
      <x:c r="V38" s="15" t="str">
        <x:v>Acceso público; reutilización por verificar</x:v>
      </x:c>
      <x:c r="W38" s="16" t="n">
        <x:v>46265</x:v>
      </x:c>
      <x:c r="X38" s="16" t="n">
        <x:v>46630</x:v>
      </x:c>
      <x:c r="Y38" s="15" t="str">
        <x:v>GALANZU - migración v1.0</x:v>
      </x:c>
      <x:c r="Z38" s="15" t="str">
        <x:v>Pública/oficial</x:v>
      </x:c>
      <x:c r="AA38" s="15" t="str">
        <x:v>Migración 1:1 desde v0.1. Categoría v0.1 'Pública/oficial' retirada; reclasificada mediante ejes independientes.</x:v>
      </x:c>
      <x:c r="AB38" s="15" t="str">
        <x:f>IF(COUNTIF($A$5:$A$135,A38)=1,"OK","DUPLICADO")</x:f>
        <x:v>OK</x:v>
      </x:c>
    </x:row>
    <x:row r="39" ht="58" customHeight="1">
      <x:c r="A39" s="15" t="str">
        <x:v>GOIB-SEL24</x:v>
      </x:c>
      <x:c r="B39" s="15" t="str">
        <x:v>GOIB · recogida selectiva por islas 2024</x:v>
      </x:c>
      <x:c r="C39" s="15" t="str">
        <x:v>Administración o entidad pública de las Illes Balears</x:v>
      </x:c>
      <x:c r="D39" s="15" t="str">
        <x:v>Administración o entidad pública de las Illes Balears</x:v>
      </x:c>
      <x:c r="E39" s="15" t="str">
        <x:v>Administración / entidad pública</x:v>
      </x:c>
      <x:c r="F39" s="15" t="str">
        <x:v>Recurso web</x:v>
      </x:c>
      <x:c r="G39" s="15" t="str">
        <x:v>Información administrativa pública</x:v>
      </x:c>
      <x:c r="H39" s="15" t="str">
        <x:v>Primaria / productor original</x:v>
      </x:c>
      <x:c r="I39" s="15" t="str">
        <x:v>2024</x:v>
      </x:c>
      <x:c r="J39" s="15" t="str">
        <x:v>No documentada en v0.1</x:v>
      </x:c>
      <x:c r="K39" s="120" t="str">
        <x:v>https://webriec.caib.es/es/recogida-selectiva-datos</x:v>
      </x:c>
      <x:c r="L39" s="120" t="str"/>
      <x:c r="M39" s="15" t="str">
        <x:v>VERIFICADA</x:v>
      </x:c>
      <x:c r="N39" s="15" t="str">
        <x:v>Verificada</x:v>
      </x:c>
      <x:c r="O39" s="15" t="str">
        <x:v>25.957 t; 39,4%; 257 kg/hab; 186 kg/IPH</x:v>
      </x:c>
      <x:c r="P39" s="15" t="str">
        <x:v>Verificación documental; no equivale a validación metodológica integral.</x:v>
      </x:c>
      <x:c r="Q39" s="15" t="str">
        <x:v>No documentada en v0.1</x:v>
      </x:c>
      <x:c r="R39" s="15" t="str">
        <x:v>2024</x:v>
      </x:c>
      <x:c r="S39" s="15" t="str">
        <x:v>No documentada en v0.1</x:v>
      </x:c>
      <x:c r="T39" s="15" t="str">
        <x:v>HTML</x:v>
      </x:c>
      <x:c r="U39" s="15" t="str">
        <x:v>Pendiente de verificar</x:v>
      </x:c>
      <x:c r="V39" s="15" t="str">
        <x:v>Acceso público; reutilización por verificar</x:v>
      </x:c>
      <x:c r="W39" s="16" t="n">
        <x:v>46265</x:v>
      </x:c>
      <x:c r="X39" s="16" t="n">
        <x:v>46630</x:v>
      </x:c>
      <x:c r="Y39" s="15" t="str">
        <x:v>GALANZU - migración v1.0</x:v>
      </x:c>
      <x:c r="Z39" s="15" t="str">
        <x:v>Pública/oficial</x:v>
      </x:c>
      <x:c r="AA39" s="15" t="str">
        <x:v>Migración 1:1 desde v0.1. Categoría v0.1 'Pública/oficial' retirada; reclasificada mediante ejes independientes.</x:v>
      </x:c>
      <x:c r="AB39" s="15" t="str">
        <x:f>IF(COUNTIF($A$5:$A$135,A39)=1,"OK","DUPLICADO")</x:f>
        <x:v>OK</x:v>
      </x:c>
    </x:row>
    <x:row r="40" ht="58" customHeight="1">
      <x:c r="A40" s="15" t="str">
        <x:v>IB-EGATUR</x:v>
      </x:c>
      <x:c r="B40" s="15" t="str">
        <x:v>IBESTAT · EGATUR</x:v>
      </x:c>
      <x:c r="C40" s="15" t="str">
        <x:v>IBESTAT</x:v>
      </x:c>
      <x:c r="D40" s="15" t="str">
        <x:v>IBESTAT</x:v>
      </x:c>
      <x:c r="E40" s="15" t="str">
        <x:v>Organismo estadístico público</x:v>
      </x:c>
      <x:c r="F40" s="15" t="str">
        <x:v>Dataset / serie</x:v>
      </x:c>
      <x:c r="G40" s="15" t="str">
        <x:v>Estadística oficial</x:v>
      </x:c>
      <x:c r="H40" s="15" t="str">
        <x:v>Primaria / productor original</x:v>
      </x:c>
      <x:c r="I40" s="15" t="str">
        <x:v>Mensual</x:v>
      </x:c>
      <x:c r="J40" s="15" t="str">
        <x:v>No documentada en v0.1</x:v>
      </x:c>
      <x:c r="K40" s="120" t="str">
        <x:v>https://ibestat.es/estadistica/economia/turisme/despesa-i-perfil-dels-turistes-egatur/?lang=ca</x:v>
      </x:c>
      <x:c r="L40" s="120" t="str"/>
      <x:c r="M40" s="15" t="str">
        <x:v>VERIFICADA</x:v>
      </x:c>
      <x:c r="N40" s="15" t="str">
        <x:v>Verificada</x:v>
      </x:c>
      <x:c r="O40" s="15" t="str">
        <x:v>Gasto, pernoctaciones y estancia</x:v>
      </x:c>
      <x:c r="P40" s="15" t="str">
        <x:v>Verificación documental; no equivale a validación metodológica integral.</x:v>
      </x:c>
      <x:c r="Q40" s="15" t="str">
        <x:v>No documentada en v0.1</x:v>
      </x:c>
      <x:c r="R40" s="15" t="str">
        <x:v>Mensual</x:v>
      </x:c>
      <x:c r="S40" s="15" t="str">
        <x:v>No documentada en v0.1</x:v>
      </x:c>
      <x:c r="T40" s="15" t="str">
        <x:v>HTML</x:v>
      </x:c>
      <x:c r="U40" s="15" t="str">
        <x:v>Pendiente de verificar</x:v>
      </x:c>
      <x:c r="V40" s="15" t="str">
        <x:v>Acceso público; reutilización por verificar</x:v>
      </x:c>
      <x:c r="W40" s="16" t="n">
        <x:v>46265</x:v>
      </x:c>
      <x:c r="X40" s="16" t="n">
        <x:v>46630</x:v>
      </x:c>
      <x:c r="Y40" s="15" t="str">
        <x:v>GALANZU - migración v1.0</x:v>
      </x:c>
      <x:c r="Z40" s="15" t="str">
        <x:v>Pública/oficial</x:v>
      </x:c>
      <x:c r="AA40" s="15" t="str">
        <x:v>Migración 1:1 desde v0.1. Categoría v0.1 'Pública/oficial' retirada; reclasificada mediante ejes independientes.</x:v>
      </x:c>
      <x:c r="AB40" s="15" t="str">
        <x:f>IF(COUNTIF($A$5:$A$135,A40)=1,"OK","DUPLICADO")</x:f>
        <x:v>OK</x:v>
      </x:c>
    </x:row>
    <x:row r="41" ht="58" customHeight="1">
      <x:c r="A41" s="15" t="str">
        <x:v>IBESTAT-IPH-CAT</x:v>
      </x:c>
      <x:c r="B41" s="15" t="str">
        <x:v>IBESTAT · catálogo de datos abiertos IPH</x:v>
      </x:c>
      <x:c r="C41" s="15" t="str">
        <x:v>IBESTAT</x:v>
      </x:c>
      <x:c r="D41" s="15" t="str">
        <x:v>IBESTAT</x:v>
      </x:c>
      <x:c r="E41" s="15" t="str">
        <x:v>Organismo estadístico público</x:v>
      </x:c>
      <x:c r="F41" s="15" t="str">
        <x:v>Dataset / serie</x:v>
      </x:c>
      <x:c r="G41" s="15" t="str">
        <x:v>Estadística oficial</x:v>
      </x:c>
      <x:c r="H41" s="15" t="str">
        <x:v>Primaria / productor original</x:v>
      </x:c>
      <x:c r="I41" s="15" t="str">
        <x:v>Actual</x:v>
      </x:c>
      <x:c r="J41" s="15" t="str">
        <x:v>No documentada en v0.1</x:v>
      </x:c>
      <x:c r="K41" s="120" t="str">
        <x:v>https://ibestat.es/edatos/apps/catalogo/dataset/37be11ea-6df6-493e-b8a8-2bf4e996dc4f</x:v>
      </x:c>
      <x:c r="L41" s="120" t="str"/>
      <x:c r="M41" s="15" t="str">
        <x:v>VERIFICADA</x:v>
      </x:c>
      <x:c r="N41" s="15" t="str">
        <x:v>Verificada</x:v>
      </x:c>
      <x:c r="O41" s="15" t="str">
        <x:v>Metadatos del cubo estadístico y actualización 06/05/2026</x:v>
      </x:c>
      <x:c r="P41" s="15" t="str">
        <x:v>Verificación documental; no equivale a validación metodológica integral.</x:v>
      </x:c>
      <x:c r="Q41" s="15" t="str">
        <x:v>No documentada en v0.1</x:v>
      </x:c>
      <x:c r="R41" s="15" t="str">
        <x:v>Actual</x:v>
      </x:c>
      <x:c r="S41" s="15" t="str">
        <x:v>No documentada en v0.1</x:v>
      </x:c>
      <x:c r="T41" s="15" t="str">
        <x:v>HTML</x:v>
      </x:c>
      <x:c r="U41" s="15" t="str">
        <x:v>Pendiente de verificar</x:v>
      </x:c>
      <x:c r="V41" s="15" t="str">
        <x:v>Acceso público; reutilización por verificar</x:v>
      </x:c>
      <x:c r="W41" s="16" t="n">
        <x:v>46265</x:v>
      </x:c>
      <x:c r="X41" s="16" t="n">
        <x:v>46630</x:v>
      </x:c>
      <x:c r="Y41" s="15" t="str">
        <x:v>GALANZU - migración v1.0</x:v>
      </x:c>
      <x:c r="Z41" s="15" t="str">
        <x:v>Pública/oficial</x:v>
      </x:c>
      <x:c r="AA41" s="15" t="str">
        <x:v>Migración 1:1 desde v0.1. Categoría v0.1 'Pública/oficial' retirada; reclasificada mediante ejes independientes.</x:v>
      </x:c>
      <x:c r="AB41" s="15" t="str">
        <x:f>IF(COUNTIF($A$5:$A$135,A41)=1,"OK","DUPLICADO")</x:f>
        <x:v>OK</x:v>
      </x:c>
    </x:row>
    <x:row r="42" ht="58" customHeight="1">
      <x:c r="A42" s="15" t="str">
        <x:v>IBESTAT-IPH-MET</x:v>
      </x:c>
      <x:c r="B42" s="15" t="str">
        <x:v>IBESTAT · Metodología del Indicador de Presión Humana</x:v>
      </x:c>
      <x:c r="C42" s="15" t="str">
        <x:v>IBESTAT</x:v>
      </x:c>
      <x:c r="D42" s="15" t="str">
        <x:v>IBESTAT</x:v>
      </x:c>
      <x:c r="E42" s="15" t="str">
        <x:v>Organismo estadístico público</x:v>
      </x:c>
      <x:c r="F42" s="15" t="str">
        <x:v>Documento / otro</x:v>
      </x:c>
      <x:c r="G42" s="15" t="str">
        <x:v>Estadística oficial</x:v>
      </x:c>
      <x:c r="H42" s="15" t="str">
        <x:v>Primaria / productor original</x:v>
      </x:c>
      <x:c r="I42" s="15" t="str">
        <x:v>Metodología vigente</x:v>
      </x:c>
      <x:c r="J42" s="15" t="str">
        <x:v>No documentada en v0.1</x:v>
      </x:c>
      <x:c r="K42" s="120" t="str">
        <x:v>https://ibestat.es/wp-content/uploads/2024/05/Metodologia_IPH2_cast.pdf</x:v>
      </x:c>
      <x:c r="L42" s="120" t="str"/>
      <x:c r="M42" s="15" t="str">
        <x:v>VERIFICADA</x:v>
      </x:c>
      <x:c r="N42" s="15" t="str">
        <x:v>Verificada</x:v>
      </x:c>
      <x:c r="O42" s="15" t="str">
        <x:v>IPH = población residente estimada + población estacional estimada</x:v>
      </x:c>
      <x:c r="P42" s="15" t="str">
        <x:v>Verificación documental; no equivale a validación metodológica integral.</x:v>
      </x:c>
      <x:c r="Q42" s="15" t="str">
        <x:v>No documentada en v0.1</x:v>
      </x:c>
      <x:c r="R42" s="15" t="str">
        <x:v>Metodología vigente</x:v>
      </x:c>
      <x:c r="S42" s="15" t="str">
        <x:v>No documentada en v0.1</x:v>
      </x:c>
      <x:c r="T42" s="15" t="str">
        <x:v>PDF</x:v>
      </x:c>
      <x:c r="U42" s="15" t="str">
        <x:v>Pendiente de verificar</x:v>
      </x:c>
      <x:c r="V42" s="15" t="str">
        <x:v>Acceso público; reutilización por verificar</x:v>
      </x:c>
      <x:c r="W42" s="16" t="n">
        <x:v>46265</x:v>
      </x:c>
      <x:c r="X42" s="16" t="n">
        <x:v>46630</x:v>
      </x:c>
      <x:c r="Y42" s="15" t="str">
        <x:v>GALANZU - migración v1.0</x:v>
      </x:c>
      <x:c r="Z42" s="15" t="str">
        <x:v>Pública/oficial</x:v>
      </x:c>
      <x:c r="AA42" s="15" t="str">
        <x:v>Migración 1:1 desde v0.1. Categoría v0.1 'Pública/oficial' retirada; reclasificada mediante ejes independientes.</x:v>
      </x:c>
      <x:c r="AB42" s="15" t="str">
        <x:f>IF(COUNTIF($A$5:$A$135,A42)=1,"OK","DUPLICADO")</x:f>
        <x:v>OK</x:v>
      </x:c>
    </x:row>
    <x:row r="43" ht="58" customHeight="1">
      <x:c r="A43" s="15" t="str">
        <x:v>IBESTAT-IPH-XLSX</x:v>
      </x:c>
      <x:c r="B43" s="15" t="str">
        <x:v>IBESTAT · máximo, mínimo y media del IPH por isla y periodo</x:v>
      </x:c>
      <x:c r="C43" s="15" t="str">
        <x:v>IBESTAT</x:v>
      </x:c>
      <x:c r="D43" s="15" t="str">
        <x:v>IBESTAT</x:v>
      </x:c>
      <x:c r="E43" s="15" t="str">
        <x:v>Organismo estadístico público</x:v>
      </x:c>
      <x:c r="F43" s="15" t="str">
        <x:v>Dataset / serie</x:v>
      </x:c>
      <x:c r="G43" s="15" t="str">
        <x:v>Estadística oficial</x:v>
      </x:c>
      <x:c r="H43" s="15" t="str">
        <x:v>Primaria / productor original</x:v>
      </x:c>
      <x:c r="I43" s="15" t="str">
        <x:v>2018–2025 usados; fichero incluye más años</x:v>
      </x:c>
      <x:c r="J43" s="15" t="str">
        <x:v>Menorca</x:v>
      </x:c>
      <x:c r="K43" s="120" t="str">
        <x:v>https://ibestat.es/edatos/apis/statistical-resources/v1.0/datasets/IBESTAT/000011A_000001/1.27.xlsx</x:v>
      </x:c>
      <x:c r="L43" s="120" t="str"/>
      <x:c r="M43" s="15" t="str">
        <x:v>VERIFICADA · EXTRAÍDA</x:v>
      </x:c>
      <x:c r="N43" s="15" t="str">
        <x:v>Verificada</x:v>
      </x:c>
      <x:c r="O43" s="15" t="str">
        <x:v>96 meses Menorca + resumen anual; 2025 provisional</x:v>
      </x:c>
      <x:c r="P43" s="15" t="str">
        <x:v>Verificación documental; no equivale a validación metodológica integral.</x:v>
      </x:c>
      <x:c r="Q43" s="15" t="str">
        <x:v>No documentada en v0.1</x:v>
      </x:c>
      <x:c r="R43" s="15" t="str">
        <x:v>2018–2025 usados; fichero incluye más años</x:v>
      </x:c>
      <x:c r="S43" s="15" t="str">
        <x:v>No documentada en v0.1</x:v>
      </x:c>
      <x:c r="T43" s="15" t="str">
        <x:v>XLSX</x:v>
      </x:c>
      <x:c r="U43" s="15" t="str">
        <x:v>Pendiente de verificar</x:v>
      </x:c>
      <x:c r="V43" s="15" t="str">
        <x:v>Acceso público; reutilización por verificar</x:v>
      </x:c>
      <x:c r="W43" s="16" t="n">
        <x:v>46265</x:v>
      </x:c>
      <x:c r="X43" s="16" t="n">
        <x:v>46630</x:v>
      </x:c>
      <x:c r="Y43" s="15" t="str">
        <x:v>GALANZU - migración v1.0</x:v>
      </x:c>
      <x:c r="Z43" s="15" t="str">
        <x:v>Pública/oficial</x:v>
      </x:c>
      <x:c r="AA43" s="15" t="str">
        <x:v>Migración 1:1 desde v0.1. Categoría v0.1 'Pública/oficial' retirada; reclasificada mediante ejes independientes.</x:v>
      </x:c>
      <x:c r="AB43" s="15" t="str">
        <x:f>IF(COUNTIF($A$5:$A$135,A43)=1,"OK","DUPLICADO")</x:f>
        <x:v>OK</x:v>
      </x:c>
    </x:row>
    <x:row r="44" ht="58" customHeight="1">
      <x:c r="A44" s="15" t="str">
        <x:v>IEO-AIRE</x:v>
      </x:c>
      <x:c r="B44" s="15" t="str">
        <x:v>IEO/OBSAM · seguimiento Illa de l’Aire</x:v>
      </x:c>
      <x:c r="C44" s="15" t="str">
        <x:v>IEO-CSIC</x:v>
      </x:c>
      <x:c r="D44" s="15" t="str">
        <x:v>IEO-CSIC</x:v>
      </x:c>
      <x:c r="E44" s="15" t="str">
        <x:v>Universidad / organismo científico</x:v>
      </x:c>
      <x:c r="F44" s="15" t="str">
        <x:v>Publicación científica</x:v>
      </x:c>
      <x:c r="G44" s="15" t="str">
        <x:v>Institucional no oficial</x:v>
      </x:c>
      <x:c r="H44" s="15" t="str">
        <x:v>Independiente</x:v>
      </x:c>
      <x:c r="I44" s="15" t="str">
        <x:v>2018–2024</x:v>
      </x:c>
      <x:c r="J44" s="15" t="str">
        <x:v>Illa de l'Aire / Menorca</x:v>
      </x:c>
      <x:c r="K44" s="120" t="str">
        <x:v>https://menorcapreservation.org/es/fish-vulnerable-to-fishing-have-doubled-in-the-illa-de-laire-marine-reserve-after-five-years-of-protection/</x:v>
      </x:c>
      <x:c r="L44" s="120" t="str"/>
      <x:c r="M44" s="15" t="str">
        <x:v>VERIFICADA</x:v>
      </x:c>
      <x:c r="N44" s="15" t="str">
        <x:v>Verificada</x:v>
      </x:c>
      <x:c r="O44" s="15" t="str">
        <x:v>Caso cuasi-experimental</x:v>
      </x:c>
      <x:c r="P44" s="15" t="str">
        <x:v>Verificación documental; no equivale a validación metodológica integral.</x:v>
      </x:c>
      <x:c r="Q44" s="15" t="str">
        <x:v>No documentada en v0.1</x:v>
      </x:c>
      <x:c r="R44" s="15" t="str">
        <x:v>2018–2024</x:v>
      </x:c>
      <x:c r="S44" s="15" t="str">
        <x:v>No documentada en v0.1</x:v>
      </x:c>
      <x:c r="T44" s="15" t="str">
        <x:v>HTML</x:v>
      </x:c>
      <x:c r="U44" s="15" t="str">
        <x:v>Pendiente de verificar</x:v>
      </x:c>
      <x:c r="V44" s="15" t="str">
        <x:v>Acceso público; reutilización por verificar</x:v>
      </x:c>
      <x:c r="W44" s="16" t="n">
        <x:v>46265</x:v>
      </x:c>
      <x:c r="X44" s="16" t="n">
        <x:v>46630</x:v>
      </x:c>
      <x:c r="Y44" s="15" t="str">
        <x:v>GALANZU - migración v1.0</x:v>
      </x:c>
      <x:c r="Z44" s="15" t="str">
        <x:v>Científica</x:v>
      </x:c>
      <x:c r="AA44" s="15" t="str">
        <x:v>Migración 1:1 desde v0.1. Categoría v0.1 'Científica' retirada; reclasificada mediante ejes independientes.</x:v>
      </x:c>
      <x:c r="AB44" s="15" t="str">
        <x:f>IF(COUNTIF($A$5:$A$135,A44)=1,"OK","DUPLICADO")</x:f>
        <x:v>OK</x:v>
      </x:c>
    </x:row>
    <x:row r="45" ht="58" customHeight="1">
      <x:c r="A45" s="15" t="str">
        <x:v>IEO-AIRE22</x:v>
      </x:c>
      <x:c r="B45" s="15" t="str">
        <x:v>IEO-CSIC · recuperación peces Illa de l’Aire</x:v>
      </x:c>
      <x:c r="C45" s="15" t="str">
        <x:v>IEO-CSIC</x:v>
      </x:c>
      <x:c r="D45" s="15" t="str">
        <x:v>IEO-CSIC</x:v>
      </x:c>
      <x:c r="E45" s="15" t="str">
        <x:v>Universidad / organismo científico</x:v>
      </x:c>
      <x:c r="F45" s="15" t="str">
        <x:v>Publicación científica</x:v>
      </x:c>
      <x:c r="G45" s="15" t="str">
        <x:v>Institucional no oficial</x:v>
      </x:c>
      <x:c r="H45" s="15" t="str">
        <x:v>Independiente</x:v>
      </x:c>
      <x:c r="I45" s="15" t="str">
        <x:v>2018–2022</x:v>
      </x:c>
      <x:c r="J45" s="15" t="str">
        <x:v>Illa de l'Aire / Menorca</x:v>
      </x:c>
      <x:c r="K45" s="120" t="str">
        <x:v>https://www.ieo.es/es_ES/web/ieo/noticias-ieo</x:v>
      </x:c>
      <x:c r="L45" s="120" t="str"/>
      <x:c r="M45" s="15" t="str">
        <x:v>VERIFICADA</x:v>
      </x:c>
      <x:c r="N45" s="15" t="str">
        <x:v>Verificada</x:v>
      </x:c>
      <x:c r="O45" s="15" t="str">
        <x:v>Contraste 2022: ~+50%, control estable, 99 censos</x:v>
      </x:c>
      <x:c r="P45" s="15" t="str">
        <x:v>Verificación documental; no equivale a validación metodológica integral.</x:v>
      </x:c>
      <x:c r="Q45" s="15" t="str">
        <x:v>No documentada en v0.1</x:v>
      </x:c>
      <x:c r="R45" s="15" t="str">
        <x:v>2018–2022</x:v>
      </x:c>
      <x:c r="S45" s="15" t="str">
        <x:v>No documentada en v0.1</x:v>
      </x:c>
      <x:c r="T45" s="15" t="str">
        <x:v>HTML</x:v>
      </x:c>
      <x:c r="U45" s="15" t="str">
        <x:v>Pendiente de verificar</x:v>
      </x:c>
      <x:c r="V45" s="15" t="str">
        <x:v>Acceso público; reutilización por verificar</x:v>
      </x:c>
      <x:c r="W45" s="16" t="n">
        <x:v>46265</x:v>
      </x:c>
      <x:c r="X45" s="16" t="n">
        <x:v>46630</x:v>
      </x:c>
      <x:c r="Y45" s="15" t="str">
        <x:v>GALANZU - migración v1.0</x:v>
      </x:c>
      <x:c r="Z45" s="15" t="str">
        <x:v>Científica</x:v>
      </x:c>
      <x:c r="AA45" s="15" t="str">
        <x:v>Migración 1:1 desde v0.1. Categoría v0.1 'Científica' retirada; reclasificada mediante ejes independientes.</x:v>
      </x:c>
      <x:c r="AB45" s="15" t="str">
        <x:f>IF(COUNTIF($A$5:$A$135,A45)=1,"OK","DUPLICADO")</x:f>
        <x:v>OK</x:v>
      </x:c>
    </x:row>
    <x:row r="46" ht="58" customHeight="1">
      <x:c r="A46" s="15" t="str">
        <x:v>ILLA-CAIB-PUBLIC</x:v>
      </x:c>
      <x:c r="B46" s="15" t="str">
        <x:v>Govern Balear · información pública regulación velocidad RMIA</x:v>
      </x:c>
      <x:c r="C46" s="15" t="str">
        <x:v>Administración o entidad pública de las Illes Balears</x:v>
      </x:c>
      <x:c r="D46" s="15" t="str">
        <x:v>Administración o entidad pública de las Illes Balears</x:v>
      </x:c>
      <x:c r="E46" s="15" t="str">
        <x:v>Administración / entidad pública</x:v>
      </x:c>
      <x:c r="F46" s="15" t="str">
        <x:v>Informe / memoria</x:v>
      </x:c>
      <x:c r="G46" s="15" t="str">
        <x:v>Información administrativa pública</x:v>
      </x:c>
      <x:c r="H46" s="15" t="str">
        <x:v>Primaria / productor original</x:v>
      </x:c>
      <x:c r="I46" s="15" t="str">
        <x:v>06/05/2026</x:v>
      </x:c>
      <x:c r="J46" s="15" t="str">
        <x:v>Illa de l'Aire / Menorca</x:v>
      </x:c>
      <x:c r="K46" s="120" t="str">
        <x:v>https://www.caib.es/pidip2front/ficha_convocatoria.xhtml?lang=es&amp;urlSemantica=el-govern-abre-a-informacion-publica-la-regulacion-de-la-velocidad-de-navegacion-en-la-reserva-marina-de-la-isla-del-aire</x:v>
      </x:c>
      <x:c r="L46" s="120" t="str"/>
      <x:c r="M46" s="15" t="str">
        <x:v>VERIFICADA · OFICIAL</x:v>
      </x:c>
      <x:c r="N46" s="15" t="str">
        <x:v>Verificada</x:v>
      </x:c>
      <x:c r="O46" s="15" t="str">
        <x:v>Proyecto fija máximo 10 nudos y prohíbe motos de agua; responde a propuestas del Ayuntamiento y Comisión de Seguimiento.</x:v>
      </x:c>
      <x:c r="P46" s="15" t="str">
        <x:v>Verificación documental; no equivale a validación metodológica integral.</x:v>
      </x:c>
      <x:c r="Q46" s="15" t="str">
        <x:v>No documentada en v0.1</x:v>
      </x:c>
      <x:c r="R46" s="15" t="str">
        <x:v>06/05/2026</x:v>
      </x:c>
      <x:c r="S46" s="15" t="str">
        <x:v>No documentada en v0.1</x:v>
      </x:c>
      <x:c r="T46" s="15" t="str">
        <x:v>HTML</x:v>
      </x:c>
      <x:c r="U46" s="15" t="str">
        <x:v>Pendiente de verificar</x:v>
      </x:c>
      <x:c r="V46" s="15" t="str">
        <x:v>Acceso público; reutilización por verificar</x:v>
      </x:c>
      <x:c r="W46" s="16" t="n">
        <x:v>46265</x:v>
      </x:c>
      <x:c r="X46" s="16" t="n">
        <x:v>46630</x:v>
      </x:c>
      <x:c r="Y46" s="15" t="str">
        <x:v>GALANZU - migración v1.0</x:v>
      </x:c>
      <x:c r="Z46" s="15" t="str">
        <x:v>Pública/oficial</x:v>
      </x:c>
      <x:c r="AA46" s="15" t="str">
        <x:v>Migración 1:1 desde v0.1. Categoría v0.1 'Pública/oficial' retirada; reclasificada mediante ejes independientes.</x:v>
      </x:c>
      <x:c r="AB46" s="15" t="str">
        <x:f>IF(COUNTIF($A$5:$A$135,A46)=1,"OK","DUPLICADO")</x:f>
        <x:v>OK</x:v>
      </x:c>
    </x:row>
    <x:row r="47" ht="58" customHeight="1">
      <x:c r="A47" s="15" t="str">
        <x:v>ILLA-FORUM1</x:v>
      </x:c>
      <x:c r="B47" s="15" t="str">
        <x:v>Menorca Preservation · 1er Foro Illa de l’Aire</x:v>
      </x:c>
      <x:c r="C47" s="15" t="str">
        <x:v>Administración o entidad pública de las Illes Balears</x:v>
      </x:c>
      <x:c r="D47" s="15" t="str">
        <x:v>Administración o entidad pública de las Illes Balears</x:v>
      </x:c>
      <x:c r="E47" s="15" t="str">
        <x:v>Entidad social / ONG</x:v>
      </x:c>
      <x:c r="F47" s="15" t="str">
        <x:v>Recurso web</x:v>
      </x:c>
      <x:c r="G47" s="15" t="str">
        <x:v>Institucional no oficial</x:v>
      </x:c>
      <x:c r="H47" s="15" t="str">
        <x:v>Autorreporte / fuente de proyecto</x:v>
      </x:c>
      <x:c r="I47" s="15" t="str">
        <x:v>2025</x:v>
      </x:c>
      <x:c r="J47" s="15" t="str">
        <x:v>Illa de l'Aire / Menorca</x:v>
      </x:c>
      <x:c r="K47" s="120" t="str">
        <x:v>https://menorcapreservation.org/1st-forum-for-a-participatory-governance-for-the-illa-del-aire-marine-reserve/</x:v>
      </x:c>
      <x:c r="L47" s="120" t="str"/>
      <x:c r="M47" s="15" t="str">
        <x:v>VERIFICADA</x:v>
      </x:c>
      <x:c r="N47" s="15" t="str">
        <x:v>Verificada</x:v>
      </x:c>
      <x:c r="O47" s="15" t="str">
        <x:v>&gt;40 participantes; cinco grupos de trabajo; problemas y propuestas de gestión.</x:v>
      </x:c>
      <x:c r="P47" s="15" t="str">
        <x:v>Verificación documental; no equivale a validación metodológica integral.</x:v>
      </x:c>
      <x:c r="Q47" s="15" t="str">
        <x:v>No documentada en v0.1</x:v>
      </x:c>
      <x:c r="R47" s="15" t="str">
        <x:v>2025</x:v>
      </x:c>
      <x:c r="S47" s="15" t="str">
        <x:v>No documentada en v0.1</x:v>
      </x:c>
      <x:c r="T47" s="15" t="str">
        <x:v>HTML</x:v>
      </x:c>
      <x:c r="U47" s="15" t="str">
        <x:v>Pendiente de verificar</x:v>
      </x:c>
      <x:c r="V47" s="15" t="str">
        <x:v>Acceso público; reutilización por verificar</x:v>
      </x:c>
      <x:c r="W47" s="16" t="n">
        <x:v>46265</x:v>
      </x:c>
      <x:c r="X47" s="16" t="n">
        <x:v>46630</x:v>
      </x:c>
      <x:c r="Y47" s="15" t="str">
        <x:v>GALANZU - migración v1.0</x:v>
      </x:c>
      <x:c r="Z47" s="15" t="str">
        <x:v>Proyecto/primaria</x:v>
      </x:c>
      <x:c r="AA47" s="15" t="str">
        <x:v>Migración 1:1 desde v0.1. Categoría v0.1 'Proyecto/primaria' retirada; reclasificada mediante ejes independientes.</x:v>
      </x:c>
      <x:c r="AB47" s="15" t="str">
        <x:f>IF(COUNTIF($A$5:$A$135,A47)=1,"OK","DUPLICADO")</x:f>
        <x:v>OK</x:v>
      </x:c>
    </x:row>
    <x:row r="48" ht="58" customHeight="1">
      <x:c r="A48" s="15" t="str">
        <x:v>ILLA-GOIB-BOIB73</x:v>
      </x:c>
      <x:c r="B48" s="15" t="str">
        <x:v>GOIB · Orden 11/2026 indexada en BOIB 73</x:v>
      </x:c>
      <x:c r="C48" s="15" t="str">
        <x:v>Administración o entidad pública de las Illes Balears</x:v>
      </x:c>
      <x:c r="D48" s="15" t="str">
        <x:v>Administración o entidad pública de las Illes Balears</x:v>
      </x:c>
      <x:c r="E48" s="15" t="str">
        <x:v>Administración / entidad pública</x:v>
      </x:c>
      <x:c r="F48" s="15" t="str">
        <x:v>Recurso web</x:v>
      </x:c>
      <x:c r="G48" s="15" t="str">
        <x:v>Norma / registro oficial</x:v>
      </x:c>
      <x:c r="H48" s="15" t="str">
        <x:v>Primaria / productor original</x:v>
      </x:c>
      <x:c r="I48" s="15" t="str">
        <x:v>11/06/2026</x:v>
      </x:c>
      <x:c r="J48" s="15" t="str">
        <x:v>No documentada en v0.1</x:v>
      </x:c>
      <x:c r="K48" s="120" t="str">
        <x:v>https://www.caib.es/webgoib/es/busqueda?delta=40&amp;modified=past-month&amp;q=&amp;start=5</x:v>
      </x:c>
      <x:c r="L48" s="120" t="str"/>
      <x:c r="M48" s="15" t="str">
        <x:v>VERIFICADA · OFICIAL</x:v>
      </x:c>
      <x:c r="N48" s="15" t="str">
        <x:v>Verificada</x:v>
      </x:c>
      <x:c r="O48" s="15" t="str">
        <x:v>Confirma publicación de Orden 11/2026 en BOIB núm. 73 de 11/06/2026.</x:v>
      </x:c>
      <x:c r="P48" s="15" t="str">
        <x:v>Verificación documental; no equivale a validación metodológica integral.</x:v>
      </x:c>
      <x:c r="Q48" s="15" t="str">
        <x:v>No documentada en v0.1</x:v>
      </x:c>
      <x:c r="R48" s="15" t="str">
        <x:v>11/06/2026</x:v>
      </x:c>
      <x:c r="S48" s="15" t="str">
        <x:v>No documentada en v0.1</x:v>
      </x:c>
      <x:c r="T48" s="15" t="str">
        <x:v>HTML</x:v>
      </x:c>
      <x:c r="U48" s="15" t="str">
        <x:v>Pendiente de verificar</x:v>
      </x:c>
      <x:c r="V48" s="15" t="str">
        <x:v>Acceso público; reutilización por verificar</x:v>
      </x:c>
      <x:c r="W48" s="16" t="n">
        <x:v>46265</x:v>
      </x:c>
      <x:c r="X48" s="16" t="n">
        <x:v>46630</x:v>
      </x:c>
      <x:c r="Y48" s="15" t="str">
        <x:v>GALANZU - migración v1.0</x:v>
      </x:c>
      <x:c r="Z48" s="15" t="str">
        <x:v>Pública/oficial</x:v>
      </x:c>
      <x:c r="AA48" s="15" t="str">
        <x:v>Migración 1:1 desde v0.1. Categoría v0.1 'Pública/oficial' retirada; reclasificada mediante ejes independientes.</x:v>
      </x:c>
      <x:c r="AB48" s="15" t="str">
        <x:f>IF(COUNTIF($A$5:$A$135,A48)=1,"OK","DUPLICADO")</x:f>
        <x:v>OK</x:v>
      </x:c>
    </x:row>
    <x:row r="49" ht="58" customHeight="1">
      <x:c r="A49" s="15" t="str">
        <x:v>ILLA-GOV-P2</x:v>
      </x:c>
      <x:c r="B49" s="15" t="str">
        <x:v>Menorca Preservation · Gobernanza Illa de l’Aire · fase 2</x:v>
      </x:c>
      <x:c r="C49" s="15" t="str">
        <x:v>Administración o entidad pública de las Illes Balears</x:v>
      </x:c>
      <x:c r="D49" s="15" t="str">
        <x:v>Administración o entidad pública de las Illes Balears</x:v>
      </x:c>
      <x:c r="E49" s="15" t="str">
        <x:v>Entidad social / ONG</x:v>
      </x:c>
      <x:c r="F49" s="15" t="str">
        <x:v>Recurso web</x:v>
      </x:c>
      <x:c r="G49" s="15" t="str">
        <x:v>Institucional no oficial</x:v>
      </x:c>
      <x:c r="H49" s="15" t="str">
        <x:v>Autorreporte / fuente de proyecto</x:v>
      </x:c>
      <x:c r="I49" s="15" t="str">
        <x:v>2024–2025</x:v>
      </x:c>
      <x:c r="J49" s="15" t="str">
        <x:v>Illa de l'Aire / Menorca</x:v>
      </x:c>
      <x:c r="K49" s="120" t="str">
        <x:v>https://menorcapreservation.org/grants/proposal-for-a-participative-governance-at-the-isla-del-aire-marine-reserve-phase-2/</x:v>
      </x:c>
      <x:c r="L49" s="120" t="str"/>
      <x:c r="M49" s="15" t="str">
        <x:v>VERIFICADA</x:v>
      </x:c>
      <x:c r="N49" s="15" t="str">
        <x:v>Verificada</x:v>
      </x:c>
      <x:c r="O49" s="15" t="str">
        <x:v>45.000 €; estrategia 50 acciones/4 ejes; separación entre recuperación de reserva y gobernanza posterior.</x:v>
      </x:c>
      <x:c r="P49" s="15" t="str">
        <x:v>Verificación documental; no equivale a validación metodológica integral.</x:v>
      </x:c>
      <x:c r="Q49" s="15" t="str">
        <x:v>No documentada en v0.1</x:v>
      </x:c>
      <x:c r="R49" s="15" t="str">
        <x:v>2024–2025</x:v>
      </x:c>
      <x:c r="S49" s="15" t="str">
        <x:v>No documentada en v0.1</x:v>
      </x:c>
      <x:c r="T49" s="15" t="str">
        <x:v>HTML</x:v>
      </x:c>
      <x:c r="U49" s="15" t="str">
        <x:v>Pendiente de verificar</x:v>
      </x:c>
      <x:c r="V49" s="15" t="str">
        <x:v>Acceso público; reutilización por verificar</x:v>
      </x:c>
      <x:c r="W49" s="16" t="n">
        <x:v>46265</x:v>
      </x:c>
      <x:c r="X49" s="16" t="n">
        <x:v>46630</x:v>
      </x:c>
      <x:c r="Y49" s="15" t="str">
        <x:v>GALANZU - migración v1.0</x:v>
      </x:c>
      <x:c r="Z49" s="15" t="str">
        <x:v>Proyecto/primaria</x:v>
      </x:c>
      <x:c r="AA49" s="15" t="str">
        <x:v>Migración 1:1 desde v0.1. Categoría v0.1 'Proyecto/primaria' retirada; reclasificada mediante ejes independientes.</x:v>
      </x:c>
      <x:c r="AB49" s="15" t="str">
        <x:f>IF(COUNTIF($A$5:$A$135,A49)=1,"OK","DUPLICADO")</x:f>
        <x:v>OK</x:v>
      </x:c>
    </x:row>
    <x:row r="50" ht="58" customHeight="1">
      <x:c r="A50" s="15" t="str">
        <x:v>ILLA-MARILLES-2026</x:v>
      </x:c>
      <x:c r="B50" s="15" t="str">
        <x:v>Marilles · renovación apoyo RMIA</x:v>
      </x:c>
      <x:c r="C50" s="15" t="str">
        <x:v>Marilles Foundation</x:v>
      </x:c>
      <x:c r="D50" s="15" t="str">
        <x:v>Marilles Foundation</x:v>
      </x:c>
      <x:c r="E50" s="15" t="str">
        <x:v>Entidad social / ONG</x:v>
      </x:c>
      <x:c r="F50" s="15" t="str">
        <x:v>Documento / otro</x:v>
      </x:c>
      <x:c r="G50" s="15" t="str">
        <x:v>Institucional no oficial</x:v>
      </x:c>
      <x:c r="H50" s="15" t="str">
        <x:v>Mixta / por revisar</x:v>
      </x:c>
      <x:c r="I50" s="15" t="str">
        <x:v>2026</x:v>
      </x:c>
      <x:c r="J50" s="15" t="str">
        <x:v>Illa de l'Aire / Menorca</x:v>
      </x:c>
      <x:c r="K50" s="120" t="str">
        <x:v>https://marilles.org/ca/post/renovamos-el-apoyo-a-la-reserva-marina-de-lilla-de-lair</x:v>
      </x:c>
      <x:c r="L50" s="120" t="str"/>
      <x:c r="M50" s="15" t="str">
        <x:v>VERIFICADA · INDEPENDIENTE</x:v>
      </x:c>
      <x:c r="N50" s="15" t="str">
        <x:v>Verificada</x:v>
      </x:c>
      <x:c r="O50" s="15" t="str">
        <x:v>Confirma &gt;40 foro, &gt;70 talleres y que el proyecto contribuyó a impulsar aceptación de limitación de velocidad.</x:v>
      </x:c>
      <x:c r="P50" s="15" t="str">
        <x:v>Verificación documental; no equivale a validación metodológica integral.</x:v>
      </x:c>
      <x:c r="Q50" s="15" t="str">
        <x:v>No documentada en v0.1</x:v>
      </x:c>
      <x:c r="R50" s="15" t="str">
        <x:v>2026</x:v>
      </x:c>
      <x:c r="S50" s="15" t="str">
        <x:v>No documentada en v0.1</x:v>
      </x:c>
      <x:c r="T50" s="15" t="str">
        <x:v>HTML</x:v>
      </x:c>
      <x:c r="U50" s="15" t="str">
        <x:v>Pendiente de verificar</x:v>
      </x:c>
      <x:c r="V50" s="15" t="str">
        <x:v>Acceso público; reutilización por verificar</x:v>
      </x:c>
      <x:c r="W50" s="16" t="n">
        <x:v>46265</x:v>
      </x:c>
      <x:c r="X50" s="16" t="n">
        <x:v>46295</x:v>
      </x:c>
      <x:c r="Y50" s="15" t="str">
        <x:v>GALANZU - migración v1.0</x:v>
      </x:c>
      <x:c r="Z50" s="15" t="str">
        <x:v>Otra/mixta</x:v>
      </x:c>
      <x:c r="AA50" s="15" t="str">
        <x:v>Migración 1:1 desde v0.1. Categoría v0.1 'Otra/mixta' retirada; reclasificada mediante ejes independientes.</x:v>
      </x:c>
      <x:c r="AB50" s="15" t="str">
        <x:f>IF(COUNTIF($A$5:$A$135,A50)=1,"OK","DUPLICADO")</x:f>
        <x:v>OK</x:v>
      </x:c>
    </x:row>
    <x:row r="51" ht="58" customHeight="1">
      <x:c r="A51" s="15" t="str">
        <x:v>ILLA-ORD11-2026</x:v>
      </x:c>
      <x:c r="B51" s="15" t="str">
        <x:v>Orden 11/2026 · velocidad y buceo reservas marinas Menorca</x:v>
      </x:c>
      <x:c r="C51" s="15" t="str">
        <x:v>Administración o entidad pública de las Illes Balears</x:v>
      </x:c>
      <x:c r="D51" s="15" t="str">
        <x:v>Administración o entidad pública de las Illes Balears</x:v>
      </x:c>
      <x:c r="E51" s="15" t="str">
        <x:v>Administración / entidad pública</x:v>
      </x:c>
      <x:c r="F51" s="15" t="str">
        <x:v>Norma / registro</x:v>
      </x:c>
      <x:c r="G51" s="15" t="str">
        <x:v>Norma / registro oficial</x:v>
      </x:c>
      <x:c r="H51" s="15" t="str">
        <x:v>Mixta / por revisar</x:v>
      </x:c>
      <x:c r="I51" s="15" t="str">
        <x:v>05–12/06/2026</x:v>
      </x:c>
      <x:c r="J51" s="15" t="str">
        <x:v>Menorca</x:v>
      </x:c>
      <x:c r="K51" s="120" t="str">
        <x:v>https://noticias.juridicas.com/base_datos/CCAA/1002175-orden-agricultura-pesca-y-medio-natural-11-2026-5-jun-ca-illes-balears-velocidad.html</x:v>
      </x:c>
      <x:c r="L51" s="120" t="str"/>
      <x:c r="M51" s="15" t="str">
        <x:v>VERIFICADA · NORMA EN VIGOR</x:v>
      </x:c>
      <x:c r="N51" s="15" t="str">
        <x:v>Verificada</x:v>
      </x:c>
      <x:c r="O51" s="15" t="str">
        <x:v>&lt;10 nudos; motos de agua prohibidas; vigencia 12/06/2026; se añade representante de Menorca Preservation a Comisión.</x:v>
      </x:c>
      <x:c r="P51" s="15" t="str">
        <x:v>Verificación documental; no equivale a validación metodológica integral.</x:v>
      </x:c>
      <x:c r="Q51" s="15" t="str">
        <x:v>No documentada en v0.1</x:v>
      </x:c>
      <x:c r="R51" s="15" t="str">
        <x:v>05–12/06/2026</x:v>
      </x:c>
      <x:c r="S51" s="15" t="str">
        <x:v>No documentada en v0.1</x:v>
      </x:c>
      <x:c r="T51" s="15" t="str">
        <x:v>HTML</x:v>
      </x:c>
      <x:c r="U51" s="15" t="str">
        <x:v>Pendiente de verificar</x:v>
      </x:c>
      <x:c r="V51" s="15" t="str">
        <x:v>Acceso público; reutilización por verificar</x:v>
      </x:c>
      <x:c r="W51" s="16" t="n">
        <x:v>46265</x:v>
      </x:c>
      <x:c r="X51" s="16" t="n">
        <x:v>46630</x:v>
      </x:c>
      <x:c r="Y51" s="15" t="str">
        <x:v>GALANZU - migración v1.0</x:v>
      </x:c>
      <x:c r="Z51" s="15" t="str">
        <x:v>Otra/mixta</x:v>
      </x:c>
      <x:c r="AA51" s="15" t="str">
        <x:v>Migración 1:1 desde v0.1. Categoría v0.1 'Otra/mixta' retirada; reclasificada mediante ejes independientes.</x:v>
      </x:c>
      <x:c r="AB51" s="15" t="str">
        <x:f>IF(COUNTIF($A$5:$A$135,A51)=1,"OK","DUPLICADO")</x:f>
        <x:v>OK</x:v>
      </x:c>
    </x:row>
    <x:row r="52" ht="58" customHeight="1">
      <x:c r="A52" s="15" t="str">
        <x:v>ILLA-PLE-2025</x:v>
      </x:c>
      <x:c r="B52" s="15" t="str">
        <x:v>Ajuntament de Sant Lluís · Acta Ple 30/04/2025</x:v>
      </x:c>
      <x:c r="C52" s="15" t="str">
        <x:v>Administración o entidad pública de las Illes Balears</x:v>
      </x:c>
      <x:c r="D52" s="15" t="str">
        <x:v>Administración o entidad pública de las Illes Balears</x:v>
      </x:c>
      <x:c r="E52" s="15" t="str">
        <x:v>Administración / entidad pública</x:v>
      </x:c>
      <x:c r="F52" s="15" t="str">
        <x:v>Norma / registro</x:v>
      </x:c>
      <x:c r="G52" s="15" t="str">
        <x:v>Norma / registro oficial</x:v>
      </x:c>
      <x:c r="H52" s="15" t="str">
        <x:v>Primaria / productor original</x:v>
      </x:c>
      <x:c r="I52" s="15" t="str">
        <x:v>30/04/2025</x:v>
      </x:c>
      <x:c r="J52" s="15" t="str">
        <x:v>Menorca</x:v>
      </x:c>
      <x:c r="K52" s="120" t="str">
        <x:v>https://www.ajsantlluis.org/WebEditor/Pagines/file/Ajuntament/Actes%20de%20Plens/Acta%20Ple%20de%20dia%2030_04_2025%20signada.pdf</x:v>
      </x:c>
      <x:c r="L52" s="120" t="str"/>
      <x:c r="M52" s="15" t="str">
        <x:v>VERIFICADA · PRIMARIA</x:v>
      </x:c>
      <x:c r="N52" s="15" t="str">
        <x:v>Verificada</x:v>
      </x:c>
      <x:c r="O52" s="15" t="str">
        <x:v>Pleno unánime; solicita regulación; propuesta 10 nudos; el acta recoge que el Fòrum propuso 10 nudos en toda la reserva.</x:v>
      </x:c>
      <x:c r="P52" s="15" t="str">
        <x:v>Verificación documental; no equivale a validación metodológica integral.</x:v>
      </x:c>
      <x:c r="Q52" s="15" t="str">
        <x:v>No documentada en v0.1</x:v>
      </x:c>
      <x:c r="R52" s="15" t="str">
        <x:v>30/04/2025</x:v>
      </x:c>
      <x:c r="S52" s="15" t="str">
        <x:v>No documentada en v0.1</x:v>
      </x:c>
      <x:c r="T52" s="15" t="str">
        <x:v>PDF</x:v>
      </x:c>
      <x:c r="U52" s="15" t="str">
        <x:v>Pendiente de verificar</x:v>
      </x:c>
      <x:c r="V52" s="15" t="str">
        <x:v>Acceso público; reutilización por verificar</x:v>
      </x:c>
      <x:c r="W52" s="16" t="n">
        <x:v>46265</x:v>
      </x:c>
      <x:c r="X52" s="16" t="n">
        <x:v>46630</x:v>
      </x:c>
      <x:c r="Y52" s="15" t="str">
        <x:v>GALANZU - migración v1.0</x:v>
      </x:c>
      <x:c r="Z52" s="15" t="str">
        <x:v>Pública/oficial</x:v>
      </x:c>
      <x:c r="AA52" s="15" t="str">
        <x:v>Migración 1:1 desde v0.1. Categoría v0.1 'Pública/oficial' retirada; reclasificada mediante ejes independientes.</x:v>
      </x:c>
      <x:c r="AB52" s="15" t="str">
        <x:f>IF(COUNTIF($A$5:$A$135,A52)=1,"OK","DUPLICADO")</x:f>
        <x:v>OK</x:v>
      </x:c>
    </x:row>
    <x:row r="53" ht="58" customHeight="1">
      <x:c r="A53" s="15" t="str">
        <x:v>ILLA-POLICY25</x:v>
      </x:c>
      <x:c r="B53" s="15" t="str">
        <x:v>Menorca Preservation · Memoria 2025 · Fòrum Illa de l’Aire</x:v>
      </x:c>
      <x:c r="C53" s="15" t="str">
        <x:v>Menorca Preservation / iniciativa vinculada</x:v>
      </x:c>
      <x:c r="D53" s="15" t="str">
        <x:v>Menorca Preservation / iniciativa vinculada</x:v>
      </x:c>
      <x:c r="E53" s="15" t="str">
        <x:v>Entidad social / ONG</x:v>
      </x:c>
      <x:c r="F53" s="15" t="str">
        <x:v>Informe / memoria</x:v>
      </x:c>
      <x:c r="G53" s="15" t="str">
        <x:v>Institucional no oficial</x:v>
      </x:c>
      <x:c r="H53" s="15" t="str">
        <x:v>Primaria / productor original</x:v>
      </x:c>
      <x:c r="I53" s="15" t="str">
        <x:v>2025</x:v>
      </x:c>
      <x:c r="J53" s="15" t="str">
        <x:v>Illa de l'Aire / Menorca</x:v>
      </x:c>
      <x:c r="K53" s="120" t="str">
        <x:v>https://menorcapreservation.org/wp-content/uploads/2026/06/2025-MEMORIA-REPORT-Booklet_compressed.pdf</x:v>
      </x:c>
      <x:c r="L53" s="120" t="str"/>
      <x:c r="M53" s="15" t="str">
        <x:v>VERIFICADA</x:v>
      </x:c>
      <x:c r="N53" s="15" t="str">
        <x:v>Verificada</x:v>
      </x:c>
      <x:c r="O53" s="15" t="str">
        <x:v>63.500 € acumulados desde 2023; 2 foros; &gt;40 participantes; 8 entidades públicas; 1 medida de gestión aceptada; &gt;70 actividades; &gt;200 kg residuos.</x:v>
      </x:c>
      <x:c r="P53" s="15" t="str">
        <x:v>Verificación documental; no equivale a validación metodológica integral.</x:v>
      </x:c>
      <x:c r="Q53" s="15" t="str">
        <x:v>No documentada en v0.1</x:v>
      </x:c>
      <x:c r="R53" s="15" t="str">
        <x:v>2025</x:v>
      </x:c>
      <x:c r="S53" s="15" t="str">
        <x:v>No documentada en v0.1</x:v>
      </x:c>
      <x:c r="T53" s="15" t="str">
        <x:v>PDF</x:v>
      </x:c>
      <x:c r="U53" s="15" t="str">
        <x:v>Pendiente de verificar</x:v>
      </x:c>
      <x:c r="V53" s="15" t="str">
        <x:v>Acceso público; reutilización por verificar</x:v>
      </x:c>
      <x:c r="W53" s="16" t="n">
        <x:v>46265</x:v>
      </x:c>
      <x:c r="X53" s="16" t="n">
        <x:v>46630</x:v>
      </x:c>
      <x:c r="Y53" s="15" t="str">
        <x:v>GALANZU - migración v1.0</x:v>
      </x:c>
      <x:c r="Z53" s="15" t="str">
        <x:v>Pública/oficial</x:v>
      </x:c>
      <x:c r="AA53" s="15" t="str">
        <x:v>Migración 1:1 desde v0.1. Categoría v0.1 'Pública/oficial' retirada; reclasificada mediante ejes independientes.</x:v>
      </x:c>
      <x:c r="AB53" s="15" t="str">
        <x:f>IF(COUNTIF($A$5:$A$135,A53)=1,"OK","DUPLICADO")</x:f>
        <x:v>OK</x:v>
      </x:c>
    </x:row>
    <x:row r="54" ht="58" customHeight="1">
      <x:c r="A54" s="15" t="str">
        <x:v>ILLA-SOM-PARTY</x:v>
      </x:c>
      <x:c r="B54" s="15" t="str">
        <x:v>SOM denuncia fiesta nocturna en Illa de l’Aire</x:v>
      </x:c>
      <x:c r="C54" s="15" t="str">
        <x:v>SOM</x:v>
      </x:c>
      <x:c r="D54" s="15" t="str">
        <x:v>SOM</x:v>
      </x:c>
      <x:c r="E54" s="15" t="str">
        <x:v>Entidad social / ONG</x:v>
      </x:c>
      <x:c r="F54" s="15" t="str">
        <x:v>Prensa / comunicación</x:v>
      </x:c>
      <x:c r="G54" s="15" t="str">
        <x:v>Institucional no oficial</x:v>
      </x:c>
      <x:c r="H54" s="15" t="str">
        <x:v>Secundaria / contraste</x:v>
      </x:c>
      <x:c r="I54" s="15" t="str">
        <x:v>06/08/2026</x:v>
      </x:c>
      <x:c r="J54" s="15" t="str">
        <x:v>Illa de l'Aire / Menorca</x:v>
      </x:c>
      <x:c r="K54" s="120" t="str">
        <x:v>https://www.menorca.info/menorca/local/2026/08/06/2684419/denuncian-fiesta-illa-aire-prolongo-hasta-madrugada.html</x:v>
      </x:c>
      <x:c r="L54" s="120" t="str"/>
      <x:c r="M54" s="15" t="str">
        <x:v>VERIFICADA · CONTEXTO</x:v>
      </x:c>
      <x:c r="N54" s="15" t="str">
        <x:v>Verificada</x:v>
      </x:c>
      <x:c r="O54" s="15" t="str">
        <x:v>&gt;30 personas; actividad continuó tras finalizar jornada de vigilancia; contexto de cobertura temporal, no evidencia de velocidad.</x:v>
      </x:c>
      <x:c r="P54" s="15" t="str">
        <x:v>Verificación documental; no equivale a validación metodológica integral.</x:v>
      </x:c>
      <x:c r="Q54" s="15" t="str">
        <x:v>No documentada en v0.1</x:v>
      </x:c>
      <x:c r="R54" s="15" t="str">
        <x:v>06/08/2026</x:v>
      </x:c>
      <x:c r="S54" s="15" t="str">
        <x:v>No documentada en v0.1</x:v>
      </x:c>
      <x:c r="T54" s="15" t="str">
        <x:v>HTML</x:v>
      </x:c>
      <x:c r="U54" s="15" t="str">
        <x:v>Pendiente de verificar</x:v>
      </x:c>
      <x:c r="V54" s="15" t="str">
        <x:v>Acceso público; reutilización por verificar</x:v>
      </x:c>
      <x:c r="W54" s="16" t="n">
        <x:v>46265</x:v>
      </x:c>
      <x:c r="X54" s="16" t="n">
        <x:v>46630</x:v>
      </x:c>
      <x:c r="Y54" s="15" t="str">
        <x:v>GALANZU - migración v1.0</x:v>
      </x:c>
      <x:c r="Z54" s="15" t="str">
        <x:v>Secundaria/contraste</x:v>
      </x:c>
      <x:c r="AA54" s="15" t="str">
        <x:v>Migración 1:1 desde v0.1. Categoría v0.1 'Secundaria/contraste' retirada; reclasificada mediante ejes independientes.</x:v>
      </x:c>
      <x:c r="AB54" s="15" t="str">
        <x:f>IF(COUNTIF($A$5:$A$135,A54)=1,"OK","DUPLICADO")</x:f>
        <x:v>OK</x:v>
      </x:c>
    </x:row>
    <x:row r="55" ht="58" customHeight="1">
      <x:c r="A55" s="15" t="str">
        <x:v>INE-IPC</x:v>
      </x:c>
      <x:c r="B55" s="15" t="str">
        <x:v>INE · IPC Base 2025 · medias anuales por CCAA</x:v>
      </x:c>
      <x:c r="C55" s="15" t="str">
        <x:v>Instituto Nacional de Estadística (INE)</x:v>
      </x:c>
      <x:c r="D55" s="15" t="str">
        <x:v>Instituto Nacional de Estadística (INE)</x:v>
      </x:c>
      <x:c r="E55" s="15" t="str">
        <x:v>Organismo estadístico público</x:v>
      </x:c>
      <x:c r="F55" s="15" t="str">
        <x:v>Dataset / serie</x:v>
      </x:c>
      <x:c r="G55" s="15" t="str">
        <x:v>Estadística oficial</x:v>
      </x:c>
      <x:c r="H55" s="15" t="str">
        <x:v>Primaria / productor original</x:v>
      </x:c>
      <x:c r="I55" s="15" t="str">
        <x:v>2018–2025</x:v>
      </x:c>
      <x:c r="J55" s="15" t="str">
        <x:v>España / CCAA</x:v>
      </x:c>
      <x:c r="K55" s="120" t="str">
        <x:v>https://www.ine.es/dyngs/INEbase/operacion.htm?c=Estadistica_C&amp;cid=1254736176802&amp;idp=1254735976607&amp;menu=resultados&amp;secc=1254736194779</x:v>
      </x:c>
      <x:c r="L55" s="120" t="str"/>
      <x:c r="M55" s="15" t="str">
        <x:v>VERIFICADA</x:v>
      </x:c>
      <x:c r="N55" s="15" t="str">
        <x:v>Verificada</x:v>
      </x:c>
      <x:c r="O55" s="15" t="str">
        <x:v>Deflactor gasto turístico a euros de 2025</x:v>
      </x:c>
      <x:c r="P55" s="15" t="str">
        <x:v>Verificación documental; no equivale a validación metodológica integral.</x:v>
      </x:c>
      <x:c r="Q55" s="15" t="str">
        <x:v>No documentada en v0.1</x:v>
      </x:c>
      <x:c r="R55" s="15" t="str">
        <x:v>2018–2025</x:v>
      </x:c>
      <x:c r="S55" s="15" t="str">
        <x:v>No documentada en v0.1</x:v>
      </x:c>
      <x:c r="T55" s="15" t="str">
        <x:v>HTML</x:v>
      </x:c>
      <x:c r="U55" s="15" t="str">
        <x:v>Pendiente de verificar</x:v>
      </x:c>
      <x:c r="V55" s="15" t="str">
        <x:v>Acceso público; reutilización por verificar</x:v>
      </x:c>
      <x:c r="W55" s="16" t="n">
        <x:v>46265</x:v>
      </x:c>
      <x:c r="X55" s="16" t="n">
        <x:v>46630</x:v>
      </x:c>
      <x:c r="Y55" s="15" t="str">
        <x:v>GALANZU - migración v1.0</x:v>
      </x:c>
      <x:c r="Z55" s="15" t="str">
        <x:v>Pública/oficial</x:v>
      </x:c>
      <x:c r="AA55" s="15" t="str">
        <x:v>Migración 1:1 desde v0.1. Categoría v0.1 'Pública/oficial' retirada; reclasificada mediante ejes independientes.</x:v>
      </x:c>
      <x:c r="AB55" s="15" t="str">
        <x:f>IF(COUNTIF($A$5:$A$135,A55)=1,"OK","DUPLICADO")</x:f>
        <x:v>OK</x:v>
      </x:c>
    </x:row>
    <x:row r="56" ht="58" customHeight="1">
      <x:c r="A56" s="15" t="str">
        <x:v>IRIS-RES25</x:v>
      </x:c>
      <x:c r="B56" s="15" t="str">
        <x:v>El Iris · presentació Memòria residus 2025</x:v>
      </x:c>
      <x:c r="C56" s="15" t="str">
        <x:v>Consorci de Residus i Energia de Menorca / servicio vinculado</x:v>
      </x:c>
      <x:c r="D56" s="15" t="str">
        <x:v>Consorci de Residus i Energia de Menorca / servicio vinculado</x:v>
      </x:c>
      <x:c r="E56" s="15" t="str">
        <x:v>Administración / entidad pública</x:v>
      </x:c>
      <x:c r="F56" s="15" t="str">
        <x:v>Prensa / comunicación</x:v>
      </x:c>
      <x:c r="G56" s="15" t="str">
        <x:v>Información administrativa pública</x:v>
      </x:c>
      <x:c r="H56" s="15" t="str">
        <x:v>Secundaria / contraste</x:v>
      </x:c>
      <x:c r="I56" s="15" t="str">
        <x:v>2025</x:v>
      </x:c>
      <x:c r="J56" s="15" t="str">
        <x:v>Menorca</x:v>
      </x:c>
      <x:c r="K56" s="120" t="str">
        <x:v>https://www.eliris.cat/2026/04/29/el-consorci-de-residus-i-energia-presenta-les-dades-de-recollida-i-gestio-de-residus-a-menorca-del-2025/</x:v>
      </x:c>
      <x:c r="L56" s="120" t="str"/>
      <x:c r="M56" s="15" t="str">
        <x:v>VERIFICADA</x:v>
      </x:c>
      <x:c r="N56" s="15" t="str">
        <x:v>Verificada</x:v>
      </x:c>
      <x:c r="O56" s="15" t="str">
        <x:v>Es Castell 78%; Maó 49%; cobertura Maó 65%; PaP comercial seis municipios +16%; ingresos 3.219.370 €.</x:v>
      </x:c>
      <x:c r="P56" s="15" t="str">
        <x:v>Verificación documental; no equivale a validación metodológica integral.</x:v>
      </x:c>
      <x:c r="Q56" s="15" t="str">
        <x:v>No documentada en v0.1</x:v>
      </x:c>
      <x:c r="R56" s="15" t="str">
        <x:v>2025</x:v>
      </x:c>
      <x:c r="S56" s="15" t="str">
        <x:v>No documentada en v0.1</x:v>
      </x:c>
      <x:c r="T56" s="15" t="str">
        <x:v>HTML</x:v>
      </x:c>
      <x:c r="U56" s="15" t="str">
        <x:v>Pendiente de verificar</x:v>
      </x:c>
      <x:c r="V56" s="15" t="str">
        <x:v>Acceso público; reutilización por verificar</x:v>
      </x:c>
      <x:c r="W56" s="16" t="n">
        <x:v>46265</x:v>
      </x:c>
      <x:c r="X56" s="16" t="n">
        <x:v>46630</x:v>
      </x:c>
      <x:c r="Y56" s="15" t="str">
        <x:v>GALANZU - migración v1.0</x:v>
      </x:c>
      <x:c r="Z56" s="15" t="str">
        <x:v>Secundaria/contraste</x:v>
      </x:c>
      <x:c r="AA56" s="15" t="str">
        <x:v>Migración 1:1 desde v0.1. Categoría v0.1 'Secundaria/contraste' retirada; reclasificada mediante ejes independientes.</x:v>
      </x:c>
      <x:c r="AB56" s="15" t="str">
        <x:f>IF(COUNTIF($A$5:$A$135,A56)=1,"OK","DUPLICADO")</x:f>
        <x:v>OK</x:v>
      </x:c>
    </x:row>
    <x:row r="57" ht="58" customHeight="1">
      <x:c r="A57" s="15" t="str">
        <x:v>MEN-2022</x:v>
      </x:c>
      <x:c r="B57" s="15" t="str">
        <x:v>Menorca.info · resumen de Memòria Consorci 2022</x:v>
      </x:c>
      <x:c r="C57" s="15" t="str">
        <x:v>Consorci de Residus i Energia de Menorca / servicio vinculado</x:v>
      </x:c>
      <x:c r="D57" s="15" t="str">
        <x:v>Consorci de Residus i Energia de Menorca / servicio vinculado</x:v>
      </x:c>
      <x:c r="E57" s="15" t="str">
        <x:v>Administración / entidad pública</x:v>
      </x:c>
      <x:c r="F57" s="15" t="str">
        <x:v>Prensa / comunicación</x:v>
      </x:c>
      <x:c r="G57" s="15" t="str">
        <x:v>Información administrativa pública</x:v>
      </x:c>
      <x:c r="H57" s="15" t="str">
        <x:v>Secundaria / contraste</x:v>
      </x:c>
      <x:c r="I57" s="15" t="str">
        <x:v>2021–2022</x:v>
      </x:c>
      <x:c r="J57" s="15" t="str">
        <x:v>Menorca</x:v>
      </x:c>
      <x:c r="K57" s="120" t="str">
        <x:v>https://www.menorca.info/menorca/local/2023/04/04/1912081/aumentan-residuos-reciclar.html</x:v>
      </x:c>
      <x:c r="L57" s="120" t="str"/>
      <x:c r="M57" s="15" t="str">
        <x:v>SECUNDARIA</x:v>
      </x:c>
      <x:c r="N57" s="15" t="str">
        <x:v>Secundaria / contraste</x:v>
      </x:c>
      <x:c r="O57" s="15" t="str">
        <x:v>Contraste operativo 65.277 t (2021) / 68.024 t (2022)</x:v>
      </x:c>
      <x:c r="P57" s="15" t="str">
        <x:v>SECUNDARIA</x:v>
      </x:c>
      <x:c r="Q57" s="15" t="str">
        <x:v>No documentada en v0.1</x:v>
      </x:c>
      <x:c r="R57" s="15" t="str">
        <x:v>2021–2022</x:v>
      </x:c>
      <x:c r="S57" s="15" t="str">
        <x:v>No documentada en v0.1</x:v>
      </x:c>
      <x:c r="T57" s="15" t="str">
        <x:v>HTML</x:v>
      </x:c>
      <x:c r="U57" s="15" t="str">
        <x:v>Pendiente de verificar</x:v>
      </x:c>
      <x:c r="V57" s="15" t="str">
        <x:v>Acceso público; reutilización por verificar</x:v>
      </x:c>
      <x:c r="W57" s="16" t="n">
        <x:v>46265</x:v>
      </x:c>
      <x:c r="X57" s="16" t="n">
        <x:v>46446</x:v>
      </x:c>
      <x:c r="Y57" s="15" t="str">
        <x:v>GALANZU - migración v1.0</x:v>
      </x:c>
      <x:c r="Z57" s="15" t="str">
        <x:v>Secundaria/contraste</x:v>
      </x:c>
      <x:c r="AA57" s="15" t="str">
        <x:v>Migración 1:1 desde v0.1. Categoría v0.1 'Secundaria/contraste' retirada; reclasificada mediante ejes independientes.</x:v>
      </x:c>
      <x:c r="AB57" s="15" t="str">
        <x:f>IF(COUNTIF($A$5:$A$135,A57)=1,"OK","DUPLICADO")</x:f>
        <x:v>OK</x:v>
      </x:c>
    </x:row>
    <x:row r="58" ht="58" customHeight="1">
      <x:c r="A58" s="15" t="str">
        <x:v>MEN-CIU-2019-24</x:v>
      </x:c>
      <x:c r="B58" s="15" t="str">
        <x:v>Menorca.info · Ciutadella · evolución residuos 2019–2024</x:v>
      </x:c>
      <x:c r="C58" s="15" t="str">
        <x:v>Medio de comunicación indicado</x:v>
      </x:c>
      <x:c r="D58" s="15" t="str">
        <x:v>Medio de comunicación indicado</x:v>
      </x:c>
      <x:c r="E58" s="15" t="str">
        <x:v>Administración / entidad pública</x:v>
      </x:c>
      <x:c r="F58" s="15" t="str">
        <x:v>Prensa / comunicación</x:v>
      </x:c>
      <x:c r="G58" s="15" t="str">
        <x:v>Información administrativa pública</x:v>
      </x:c>
      <x:c r="H58" s="15" t="str">
        <x:v>Secundaria / contraste</x:v>
      </x:c>
      <x:c r="I58" s="15" t="str">
        <x:v>2019–2024</x:v>
      </x:c>
      <x:c r="J58" s="15" t="str">
        <x:v>Menorca</x:v>
      </x:c>
      <x:c r="K58" s="120" t="str">
        <x:v>https://www.menorca.info/menorca/local/2025/07/06/2423653/dia-trabajo-fcc-ciutadella-residuos-mas-absurdos-tiran-contenedores.html</x:v>
      </x:c>
      <x:c r="L58" s="120" t="str"/>
      <x:c r="M58" s="15" t="str">
        <x:v>VERIFICADA</x:v>
      </x:c>
      <x:c r="N58" s="15" t="str">
        <x:v>Verificada</x:v>
      </x:c>
      <x:c r="O58" s="15" t="str">
        <x:v>Papel 1305,7→1694,6 t; envases 761,1→1087,8; vidrio 1049,3→1168,9; resto 16231,3→15366,6.</x:v>
      </x:c>
      <x:c r="P58" s="15" t="str">
        <x:v>Verificación documental; no equivale a validación metodológica integral.</x:v>
      </x:c>
      <x:c r="Q58" s="15" t="str">
        <x:v>No documentada en v0.1</x:v>
      </x:c>
      <x:c r="R58" s="15" t="str">
        <x:v>2019–2024</x:v>
      </x:c>
      <x:c r="S58" s="15" t="str">
        <x:v>No documentada en v0.1</x:v>
      </x:c>
      <x:c r="T58" s="15" t="str">
        <x:v>HTML</x:v>
      </x:c>
      <x:c r="U58" s="15" t="str">
        <x:v>Pendiente de verificar</x:v>
      </x:c>
      <x:c r="V58" s="15" t="str">
        <x:v>Acceso público; reutilización por verificar</x:v>
      </x:c>
      <x:c r="W58" s="16" t="n">
        <x:v>46265</x:v>
      </x:c>
      <x:c r="X58" s="16" t="n">
        <x:v>46630</x:v>
      </x:c>
      <x:c r="Y58" s="15" t="str">
        <x:v>GALANZU - migración v1.0</x:v>
      </x:c>
      <x:c r="Z58" s="15" t="str">
        <x:v>Secundaria/contraste</x:v>
      </x:c>
      <x:c r="AA58" s="15" t="str">
        <x:v>Migración 1:1 desde v0.1. Categoría v0.1 'Secundaria/contraste' retirada; reclasificada mediante ejes independientes.</x:v>
      </x:c>
      <x:c r="AB58" s="15" t="str">
        <x:f>IF(COUNTIF($A$5:$A$135,A58)=1,"OK","DUPLICADO")</x:f>
        <x:v>OK</x:v>
      </x:c>
    </x:row>
    <x:row r="59" ht="58" customHeight="1">
      <x:c r="A59" s="15" t="str">
        <x:v>MEN-RES24</x:v>
      </x:c>
      <x:c r="B59" s="15" t="str">
        <x:v>Menorca.info · balance reciclaje 2024</x:v>
      </x:c>
      <x:c r="C59" s="15" t="str">
        <x:v>Medio de comunicación indicado</x:v>
      </x:c>
      <x:c r="D59" s="15" t="str">
        <x:v>Medio de comunicación indicado</x:v>
      </x:c>
      <x:c r="E59" s="15" t="str">
        <x:v>Administración / entidad pública</x:v>
      </x:c>
      <x:c r="F59" s="15" t="str">
        <x:v>Prensa / comunicación</x:v>
      </x:c>
      <x:c r="G59" s="15" t="str">
        <x:v>Información administrativa pública</x:v>
      </x:c>
      <x:c r="H59" s="15" t="str">
        <x:v>Secundaria / contraste</x:v>
      </x:c>
      <x:c r="I59" s="15" t="str">
        <x:v>2024</x:v>
      </x:c>
      <x:c r="J59" s="15" t="str">
        <x:v>Menorca</x:v>
      </x:c>
      <x:c r="K59" s="120" t="str">
        <x:v>https://www.menorca.info/menorca/local/2025/05/15/2387553/com-hem-reciclat-els-menorquins-durant-2024.html</x:v>
      </x:c>
      <x:c r="L59" s="120" t="str"/>
      <x:c r="M59" s="15" t="str">
        <x:v>SECUNDARIA / CONTRASTE</x:v>
      </x:c>
      <x:c r="N59" s="15" t="str">
        <x:v>Secundaria / contraste</x:v>
      </x:c>
      <x:c r="O59" s="15" t="str">
        <x:v>43% insular; Maó 50,7% y Es Castell 71,5% incluyendo universo más amplio</x:v>
      </x:c>
      <x:c r="P59" s="15" t="str">
        <x:v>SECUNDARIA / CONTRASTE</x:v>
      </x:c>
      <x:c r="Q59" s="15" t="str">
        <x:v>No documentada en v0.1</x:v>
      </x:c>
      <x:c r="R59" s="15" t="str">
        <x:v>2024</x:v>
      </x:c>
      <x:c r="S59" s="15" t="str">
        <x:v>No documentada en v0.1</x:v>
      </x:c>
      <x:c r="T59" s="15" t="str">
        <x:v>HTML</x:v>
      </x:c>
      <x:c r="U59" s="15" t="str">
        <x:v>Pendiente de verificar</x:v>
      </x:c>
      <x:c r="V59" s="15" t="str">
        <x:v>Acceso público; reutilización por verificar</x:v>
      </x:c>
      <x:c r="W59" s="16" t="n">
        <x:v>46265</x:v>
      </x:c>
      <x:c r="X59" s="16" t="n">
        <x:v>46446</x:v>
      </x:c>
      <x:c r="Y59" s="15" t="str">
        <x:v>GALANZU - migración v1.0</x:v>
      </x:c>
      <x:c r="Z59" s="15" t="str">
        <x:v>Secundaria/contraste</x:v>
      </x:c>
      <x:c r="AA59" s="15" t="str">
        <x:v>Migración 1:1 desde v0.1. Categoría v0.1 'Secundaria/contraste' retirada; reclasificada mediante ejes independientes.</x:v>
      </x:c>
      <x:c r="AB59" s="15" t="str">
        <x:f>IF(COUNTIF($A$5:$A$135,A59)=1,"OK","DUPLICADO")</x:f>
        <x:v>OK</x:v>
      </x:c>
    </x:row>
    <x:row r="60" ht="58" customHeight="1">
      <x:c r="A60" s="15" t="str">
        <x:v>MEN-RES24-ART</x:v>
      </x:c>
      <x:c r="B60" s="15" t="str">
        <x:v>Menorca.info · Com hem reciclat els menorquins durant 2024?</x:v>
      </x:c>
      <x:c r="C60" s="15" t="str">
        <x:v>Medio de comunicación indicado</x:v>
      </x:c>
      <x:c r="D60" s="15" t="str">
        <x:v>Medio de comunicación indicado</x:v>
      </x:c>
      <x:c r="E60" s="15" t="str">
        <x:v>Medio de comunicación</x:v>
      </x:c>
      <x:c r="F60" s="15" t="str">
        <x:v>Prensa / comunicación</x:v>
      </x:c>
      <x:c r="G60" s="15" t="str">
        <x:v>Institucional no oficial</x:v>
      </x:c>
      <x:c r="H60" s="15" t="str">
        <x:v>Secundaria / contraste</x:v>
      </x:c>
      <x:c r="I60" s="15" t="str">
        <x:v>2024</x:v>
      </x:c>
      <x:c r="J60" s="15" t="str">
        <x:v>Menorca</x:v>
      </x:c>
      <x:c r="K60" s="120" t="str">
        <x:v>https://www.menorca.info/menorca/local/2025/05/15/2387553/com-hem-reciclat-els-menorquins-durant-2024.html</x:v>
      </x:c>
      <x:c r="L60" s="120" t="str"/>
      <x:c r="M60" s="15" t="str">
        <x:v>SECUNDARIA / CONTRASTE</x:v>
      </x:c>
      <x:c r="N60" s="15" t="str">
        <x:v>Secundaria / contraste</x:v>
      </x:c>
      <x:c r="O60" s="15" t="str">
        <x:v>Variaciones anuales por fracción y tasas insular/Maó/Es Castell; no sustituye datos mensuales oficiales.</x:v>
      </x:c>
      <x:c r="P60" s="15" t="str">
        <x:v>SECUNDARIA / CONTRASTE</x:v>
      </x:c>
      <x:c r="Q60" s="15" t="str">
        <x:v>No documentada en v0.1</x:v>
      </x:c>
      <x:c r="R60" s="15" t="str">
        <x:v>2024</x:v>
      </x:c>
      <x:c r="S60" s="15" t="str">
        <x:v>No documentada en v0.1</x:v>
      </x:c>
      <x:c r="T60" s="15" t="str">
        <x:v>HTML</x:v>
      </x:c>
      <x:c r="U60" s="15" t="str">
        <x:v>Pendiente de verificar</x:v>
      </x:c>
      <x:c r="V60" s="15" t="str">
        <x:v>Acceso público; reutilización por verificar</x:v>
      </x:c>
      <x:c r="W60" s="16" t="n">
        <x:v>46265</x:v>
      </x:c>
      <x:c r="X60" s="16" t="n">
        <x:v>46446</x:v>
      </x:c>
      <x:c r="Y60" s="15" t="str">
        <x:v>GALANZU - migración v1.0</x:v>
      </x:c>
      <x:c r="Z60" s="15" t="str">
        <x:v>Secundaria/contraste</x:v>
      </x:c>
      <x:c r="AA60" s="15" t="str">
        <x:v>Migración 1:1 desde v0.1. Categoría v0.1 'Secundaria/contraste' retirada; reclasificada mediante ejes independientes.</x:v>
      </x:c>
      <x:c r="AB60" s="15" t="str">
        <x:f>IF(COUNTIF($A$5:$A$135,A60)=1,"OK","DUPLICADO")</x:f>
        <x:v>OK</x:v>
      </x:c>
    </x:row>
    <x:row r="61" ht="58" customHeight="1">
      <x:c r="A61" s="15" t="str">
        <x:v>MEN-RES24-CONTEXT</x:v>
      </x:c>
      <x:c r="B61" s="15" t="str">
        <x:v>Menorca.info · Día Mundial del Reciclaje</x:v>
      </x:c>
      <x:c r="C61" s="15" t="str">
        <x:v>Medio de comunicación indicado</x:v>
      </x:c>
      <x:c r="D61" s="15" t="str">
        <x:v>Medio de comunicación indicado</x:v>
      </x:c>
      <x:c r="E61" s="15" t="str">
        <x:v>Medio de comunicación</x:v>
      </x:c>
      <x:c r="F61" s="15" t="str">
        <x:v>Prensa / comunicación</x:v>
      </x:c>
      <x:c r="G61" s="15" t="str">
        <x:v>Institucional no oficial</x:v>
      </x:c>
      <x:c r="H61" s="15" t="str">
        <x:v>Mixta / por revisar</x:v>
      </x:c>
      <x:c r="I61" s="15" t="str">
        <x:v>2024</x:v>
      </x:c>
      <x:c r="J61" s="15" t="str">
        <x:v>Menorca</x:v>
      </x:c>
      <x:c r="K61" s="120" t="str">
        <x:v>https://www.menorca.info/menorca/local/2025/05/15/2387553/com-hem-reciclat-els-menorquins-durant-2024.html</x:v>
      </x:c>
      <x:c r="L61" s="120" t="str"/>
      <x:c r="M61" s="15" t="str">
        <x:v>VERIFICADA · CONTRASTE</x:v>
      </x:c>
      <x:c r="N61" s="15" t="str">
        <x:v>Verificada</x:v>
      </x:c>
      <x:c r="O61" s="15" t="str">
        <x:v>Confirma PaP comercial en seis municipios y dom.+com. en Maó/Es Castell; variaciones por fracción.</x:v>
      </x:c>
      <x:c r="P61" s="15" t="str">
        <x:v>Verificación documental; no equivale a validación metodológica integral.</x:v>
      </x:c>
      <x:c r="Q61" s="15" t="str">
        <x:v>No documentada en v0.1</x:v>
      </x:c>
      <x:c r="R61" s="15" t="str">
        <x:v>2024</x:v>
      </x:c>
      <x:c r="S61" s="15" t="str">
        <x:v>No documentada en v0.1</x:v>
      </x:c>
      <x:c r="T61" s="15" t="str">
        <x:v>HTML</x:v>
      </x:c>
      <x:c r="U61" s="15" t="str">
        <x:v>Pendiente de verificar</x:v>
      </x:c>
      <x:c r="V61" s="15" t="str">
        <x:v>Acceso público; reutilización por verificar</x:v>
      </x:c>
      <x:c r="W61" s="16" t="n">
        <x:v>46265</x:v>
      </x:c>
      <x:c r="X61" s="16" t="n">
        <x:v>46630</x:v>
      </x:c>
      <x:c r="Y61" s="15" t="str">
        <x:v>GALANZU - migración v1.0</x:v>
      </x:c>
      <x:c r="Z61" s="15" t="str">
        <x:v>Otra/mixta</x:v>
      </x:c>
      <x:c r="AA61" s="15" t="str">
        <x:v>Migración 1:1 desde v0.1. Categoría v0.1 'Otra/mixta' retirada; reclasificada mediante ejes independientes.</x:v>
      </x:c>
      <x:c r="AB61" s="15" t="str">
        <x:f>IF(COUNTIF($A$5:$A$135,A61)=1,"OK","DUPLICADO")</x:f>
        <x:v>OK</x:v>
      </x:c>
    </x:row>
    <x:row r="62" ht="58" customHeight="1">
      <x:c r="A62" s="15" t="str">
        <x:v>MEN-RES24-MUN</x:v>
      </x:c>
      <x:c r="B62" s="15" t="str">
        <x:v>Menorca.info · porcentajes de reciclaje municipal 2024</x:v>
      </x:c>
      <x:c r="C62" s="15" t="str">
        <x:v>Medio de comunicación indicado</x:v>
      </x:c>
      <x:c r="D62" s="15" t="str">
        <x:v>Medio de comunicación indicado</x:v>
      </x:c>
      <x:c r="E62" s="15" t="str">
        <x:v>Medio de comunicación</x:v>
      </x:c>
      <x:c r="F62" s="15" t="str">
        <x:v>Prensa / comunicación</x:v>
      </x:c>
      <x:c r="G62" s="15" t="str">
        <x:v>Institucional no oficial</x:v>
      </x:c>
      <x:c r="H62" s="15" t="str">
        <x:v>Secundaria / contraste</x:v>
      </x:c>
      <x:c r="I62" s="15" t="str">
        <x:v>2024</x:v>
      </x:c>
      <x:c r="J62" s="15" t="str">
        <x:v>Menorca</x:v>
      </x:c>
      <x:c r="K62" s="120" t="str">
        <x:v>https://www.menorca.info/menorca/local/2025/05/09/2382933/tres-municipios-menorca-son-punto-negro-del-reciclaje-llegan-por-ciento.html</x:v>
      </x:c>
      <x:c r="L62" s="120" t="str"/>
      <x:c r="M62" s="15" t="str">
        <x:v>VERIFICADA · CONTRASTE</x:v>
      </x:c>
      <x:c r="N62" s="15" t="str">
        <x:v>Verificada</x:v>
      </x:c>
      <x:c r="O62" s="15" t="str">
        <x:v>Gráfico publica los 8 porcentajes exactos; métrica amplia, no outcome mensual 5F.</x:v>
      </x:c>
      <x:c r="P62" s="15" t="str">
        <x:v>Verificación documental; no equivale a validación metodológica integral.</x:v>
      </x:c>
      <x:c r="Q62" s="15" t="str">
        <x:v>No documentada en v0.1</x:v>
      </x:c>
      <x:c r="R62" s="15" t="str">
        <x:v>2024</x:v>
      </x:c>
      <x:c r="S62" s="15" t="str">
        <x:v>No documentada en v0.1</x:v>
      </x:c>
      <x:c r="T62" s="15" t="str">
        <x:v>HTML</x:v>
      </x:c>
      <x:c r="U62" s="15" t="str">
        <x:v>Pendiente de verificar</x:v>
      </x:c>
      <x:c r="V62" s="15" t="str">
        <x:v>Acceso público; reutilización por verificar</x:v>
      </x:c>
      <x:c r="W62" s="16" t="n">
        <x:v>46265</x:v>
      </x:c>
      <x:c r="X62" s="16" t="n">
        <x:v>46630</x:v>
      </x:c>
      <x:c r="Y62" s="15" t="str">
        <x:v>GALANZU - migración v1.0</x:v>
      </x:c>
      <x:c r="Z62" s="15" t="str">
        <x:v>Secundaria/contraste</x:v>
      </x:c>
      <x:c r="AA62" s="15" t="str">
        <x:v>Migración 1:1 desde v0.1. Categoría v0.1 'Secundaria/contraste' retirada; reclasificada mediante ejes independientes.</x:v>
      </x:c>
      <x:c r="AB62" s="15" t="str">
        <x:f>IF(COUNTIF($A$5:$A$135,A62)=1,"OK","DUPLICADO")</x:f>
        <x:v>OK</x:v>
      </x:c>
    </x:row>
    <x:row r="63" ht="58" customHeight="1">
      <x:c r="A63" s="15" t="str">
        <x:v>MEN-RES25</x:v>
      </x:c>
      <x:c r="B63" s="15" t="str">
        <x:v>Menorca.info · Com hem reciclat els menorquins durant el 2025?</x:v>
      </x:c>
      <x:c r="C63" s="15" t="str">
        <x:v>Medio de comunicación indicado</x:v>
      </x:c>
      <x:c r="D63" s="15" t="str">
        <x:v>Medio de comunicación indicado</x:v>
      </x:c>
      <x:c r="E63" s="15" t="str">
        <x:v>Medio de comunicación</x:v>
      </x:c>
      <x:c r="F63" s="15" t="str">
        <x:v>Prensa / comunicación</x:v>
      </x:c>
      <x:c r="G63" s="15" t="str">
        <x:v>Institucional no oficial</x:v>
      </x:c>
      <x:c r="H63" s="15" t="str">
        <x:v>Mixta / por revisar</x:v>
      </x:c>
      <x:c r="I63" s="15" t="str">
        <x:v>2025</x:v>
      </x:c>
      <x:c r="J63" s="15" t="str">
        <x:v>Menorca</x:v>
      </x:c>
      <x:c r="K63" s="120" t="str">
        <x:v>https://www.menorca.info/menorca/local/2026/05/05/2623065/com-hem-reciclat-els-menorquins-durant-2025.html</x:v>
      </x:c>
      <x:c r="L63" s="120" t="str"/>
      <x:c r="M63" s="15" t="str">
        <x:v>VERIFICADA</x:v>
      </x:c>
      <x:c r="N63" s="15" t="str">
        <x:v>Verificada</x:v>
      </x:c>
      <x:c r="O63" s="15" t="str">
        <x:v>43,6% insular; Es Castell 79,4%; Maó 54,1%; ingresos &gt;3,2 M€; IPH y supuesto ahorro.</x:v>
      </x:c>
      <x:c r="P63" s="15" t="str">
        <x:v>Verificación documental; no equivale a validación metodológica integral.</x:v>
      </x:c>
      <x:c r="Q63" s="15" t="str">
        <x:v>No documentada en v0.1</x:v>
      </x:c>
      <x:c r="R63" s="15" t="str">
        <x:v>2025</x:v>
      </x:c>
      <x:c r="S63" s="15" t="str">
        <x:v>No documentada en v0.1</x:v>
      </x:c>
      <x:c r="T63" s="15" t="str">
        <x:v>HTML</x:v>
      </x:c>
      <x:c r="U63" s="15" t="str">
        <x:v>Pendiente de verificar</x:v>
      </x:c>
      <x:c r="V63" s="15" t="str">
        <x:v>Acceso público; reutilización por verificar</x:v>
      </x:c>
      <x:c r="W63" s="16" t="n">
        <x:v>46265</x:v>
      </x:c>
      <x:c r="X63" s="16" t="n">
        <x:v>46630</x:v>
      </x:c>
      <x:c r="Y63" s="15" t="str">
        <x:v>GALANZU - migración v1.0</x:v>
      </x:c>
      <x:c r="Z63" s="15" t="str">
        <x:v>Otra/mixta</x:v>
      </x:c>
      <x:c r="AA63" s="15" t="str">
        <x:v>Migración 1:1 desde v0.1. Categoría v0.1 'Otra/mixta' retirada; reclasificada mediante ejes independientes.</x:v>
      </x:c>
      <x:c r="AB63" s="15" t="str">
        <x:f>IF(COUNTIF($A$5:$A$135,A63)=1,"OK","DUPLICADO")</x:f>
        <x:v>OK</x:v>
      </x:c>
    </x:row>
    <x:row r="64" ht="58" customHeight="1">
      <x:c r="A64" s="15" t="str">
        <x:v>MENORCA-BIOSFERA-VIG</x:v>
      </x:c>
      <x:c r="B64" s="15" t="str">
        <x:v>Evaluación intermedia Plan Acción Reserva Biosfera 2019–2025</x:v>
      </x:c>
      <x:c r="C64" s="15" t="str">
        <x:v>Pendiente de revisión</x:v>
      </x:c>
      <x:c r="D64" s="15" t="str">
        <x:v>Pendiente de revisión</x:v>
      </x:c>
      <x:c r="E64" s="15" t="str">
        <x:v>Otro / por revisar</x:v>
      </x:c>
      <x:c r="F64" s="15" t="str">
        <x:v>Informe / memoria</x:v>
      </x:c>
      <x:c r="G64" s="15" t="str">
        <x:v>No determinada</x:v>
      </x:c>
      <x:c r="H64" s="15" t="str">
        <x:v>Mixta / por revisar</x:v>
      </x:c>
      <x:c r="I64" s="15" t="str">
        <x:v>2019–2025</x:v>
      </x:c>
      <x:c r="J64" s="15" t="str">
        <x:v>Illa de l'Aire / Menorca</x:v>
      </x:c>
      <x:c r="K64" s="120" t="str">
        <x:v>https://menorcabiosfera.org/documents/documents/10722doc1220240925044247.pdf</x:v>
      </x:c>
      <x:c r="L64" s="120" t="str"/>
      <x:c r="M64" s="15" t="str">
        <x:v>VERIFICADA · BASELINE</x:v>
      </x:c>
      <x:c r="N64" s="15" t="str">
        <x:v>Verificada</x:v>
      </x:c>
      <x:c r="O64" s="15" t="str">
        <x:v>Vigilancia: no ampliación de personal, coordinación difícil, medios insuficientes; se citan embarcación para Illa de l’Aire y drones como convenientes.</x:v>
      </x:c>
      <x:c r="P64" s="15" t="str">
        <x:v>Verificación documental; no equivale a validación metodológica integral.</x:v>
      </x:c>
      <x:c r="Q64" s="15" t="str">
        <x:v>No documentada en v0.1</x:v>
      </x:c>
      <x:c r="R64" s="15" t="str">
        <x:v>2019–2025</x:v>
      </x:c>
      <x:c r="S64" s="15" t="str">
        <x:v>No documentada en v0.1</x:v>
      </x:c>
      <x:c r="T64" s="15" t="str">
        <x:v>PDF</x:v>
      </x:c>
      <x:c r="U64" s="15" t="str">
        <x:v>Pendiente de verificar</x:v>
      </x:c>
      <x:c r="V64" s="15" t="str">
        <x:v>Acceso público; reutilización por verificar</x:v>
      </x:c>
      <x:c r="W64" s="16" t="n">
        <x:v>46265</x:v>
      </x:c>
      <x:c r="X64" s="16" t="n">
        <x:v>46630</x:v>
      </x:c>
      <x:c r="Y64" s="15" t="str">
        <x:v>GALANZU - migración v1.0</x:v>
      </x:c>
      <x:c r="Z64" s="15" t="str">
        <x:v>Otra/mixta</x:v>
      </x:c>
      <x:c r="AA64" s="15" t="str">
        <x:v>Migración 1:1 desde v0.1. Categoría v0.1 'Otra/mixta' retirada; reclasificada mediante ejes independientes.</x:v>
      </x:c>
      <x:c r="AB64" s="15" t="str">
        <x:f>IF(COUNTIF($A$5:$A$135,A64)=1,"OK","DUPLICADO")</x:f>
        <x:v>OK</x:v>
      </x:c>
    </x:row>
    <x:row r="65" ht="58" customHeight="1">
      <x:c r="A65" s="15" t="str">
        <x:v>MEP-2025-HEAD</x:v>
      </x:c>
      <x:c r="B65" s="15" t="str">
        <x:v>Menorca Preservation · Un año de impacto · Memoria 2025</x:v>
      </x:c>
      <x:c r="C65" s="15" t="str">
        <x:v>Menorca Preservation / iniciativa vinculada</x:v>
      </x:c>
      <x:c r="D65" s="15" t="str">
        <x:v>Menorca Preservation / iniciativa vinculada</x:v>
      </x:c>
      <x:c r="E65" s="15" t="str">
        <x:v>Entidad social / ONG</x:v>
      </x:c>
      <x:c r="F65" s="15" t="str">
        <x:v>Recurso web</x:v>
      </x:c>
      <x:c r="G65" s="15" t="str">
        <x:v>Institucional no oficial</x:v>
      </x:c>
      <x:c r="H65" s="15" t="str">
        <x:v>Autorreporte / fuente de proyecto</x:v>
      </x:c>
      <x:c r="I65" s="15" t="str">
        <x:v>2025</x:v>
      </x:c>
      <x:c r="J65" s="15" t="str">
        <x:v>Menorca</x:v>
      </x:c>
      <x:c r="K65" s="120" t="str">
        <x:v>https://menorcapreservation.org/a-year-of-impact-our-2025-annual-report/</x:v>
      </x:c>
      <x:c r="L65" s="120" t="str"/>
      <x:c r="M65" s="15" t="str">
        <x:v>VERIFICADA</x:v>
      </x:c>
      <x:c r="N65" s="15" t="str">
        <x:v>Verificada</x:v>
      </x:c>
      <x:c r="O65" s="15" t="str">
        <x:v>476.026 €; 23 proyectos; 10 organizaciones; 2.677 niños; 1.285 voluntarios; 210 sector primario; S’Ullestrar +19% leche / +15% ventas.</x:v>
      </x:c>
      <x:c r="P65" s="15" t="str">
        <x:v>Verificación documental; no equivale a validación metodológica integral.</x:v>
      </x:c>
      <x:c r="Q65" s="15" t="str">
        <x:v>No documentada en v0.1</x:v>
      </x:c>
      <x:c r="R65" s="15" t="str">
        <x:v>2025</x:v>
      </x:c>
      <x:c r="S65" s="15" t="str">
        <x:v>No documentada en v0.1</x:v>
      </x:c>
      <x:c r="T65" s="15" t="str">
        <x:v>HTML</x:v>
      </x:c>
      <x:c r="U65" s="15" t="str">
        <x:v>Pendiente de verificar</x:v>
      </x:c>
      <x:c r="V65" s="15" t="str">
        <x:v>Acceso público; reutilización por verificar</x:v>
      </x:c>
      <x:c r="W65" s="16" t="n">
        <x:v>46265</x:v>
      </x:c>
      <x:c r="X65" s="16" t="n">
        <x:v>46630</x:v>
      </x:c>
      <x:c r="Y65" s="15" t="str">
        <x:v>GALANZU - migración v1.0</x:v>
      </x:c>
      <x:c r="Z65" s="15" t="str">
        <x:v>Proyecto/primaria</x:v>
      </x:c>
      <x:c r="AA65" s="15" t="str">
        <x:v>Migración 1:1 desde v0.1. Categoría v0.1 'Proyecto/primaria' retirada; reclasificada mediante ejes independientes.</x:v>
      </x:c>
      <x:c r="AB65" s="15" t="str">
        <x:f>IF(COUNTIF($A$5:$A$135,A65)=1,"OK","DUPLICADO")</x:f>
        <x:v>OK</x:v>
      </x:c>
    </x:row>
    <x:row r="66" ht="58" customHeight="1">
      <x:c r="A66" s="15" t="str">
        <x:v>MEP-2025-REPORT</x:v>
      </x:c>
      <x:c r="B66" s="15" t="str">
        <x:v>Menorca Preservation · Memoria 2025</x:v>
      </x:c>
      <x:c r="C66" s="15" t="str">
        <x:v>Menorca Preservation / iniciativa vinculada</x:v>
      </x:c>
      <x:c r="D66" s="15" t="str">
        <x:v>Menorca Preservation / iniciativa vinculada</x:v>
      </x:c>
      <x:c r="E66" s="15" t="str">
        <x:v>Entidad social / ONG</x:v>
      </x:c>
      <x:c r="F66" s="15" t="str">
        <x:v>Informe / memoria</x:v>
      </x:c>
      <x:c r="G66" s="15" t="str">
        <x:v>Institucional no oficial</x:v>
      </x:c>
      <x:c r="H66" s="15" t="str">
        <x:v>Primaria / productor original</x:v>
      </x:c>
      <x:c r="I66" s="15" t="str">
        <x:v>2025</x:v>
      </x:c>
      <x:c r="J66" s="15" t="str">
        <x:v>Menorca</x:v>
      </x:c>
      <x:c r="K66" s="120" t="str">
        <x:v>https://menorcapreservation.org/wp-content/uploads/2026/06/2025-MEMORIA-REPORT-Booklet_compressed.pdf</x:v>
      </x:c>
      <x:c r="L66" s="120" t="str"/>
      <x:c r="M66" s="15" t="str">
        <x:v>VERIFICADA</x:v>
      </x:c>
      <x:c r="N66" s="15" t="str">
        <x:v>Verificada</x:v>
      </x:c>
      <x:c r="O66" s="15" t="str">
        <x:v>412.229 € a proyectos; 43 especies/hábitats; 98 científicos/aprendices; +572 ha; 6 propuestas; 42 fincas Custodia.</x:v>
      </x:c>
      <x:c r="P66" s="15" t="str">
        <x:v>Verificación documental; no equivale a validación metodológica integral.</x:v>
      </x:c>
      <x:c r="Q66" s="15" t="str">
        <x:v>No documentada en v0.1</x:v>
      </x:c>
      <x:c r="R66" s="15" t="str">
        <x:v>2025</x:v>
      </x:c>
      <x:c r="S66" s="15" t="str">
        <x:v>No documentada en v0.1</x:v>
      </x:c>
      <x:c r="T66" s="15" t="str">
        <x:v>PDF</x:v>
      </x:c>
      <x:c r="U66" s="15" t="str">
        <x:v>Pendiente de verificar</x:v>
      </x:c>
      <x:c r="V66" s="15" t="str">
        <x:v>Acceso público; reutilización por verificar</x:v>
      </x:c>
      <x:c r="W66" s="16" t="n">
        <x:v>46265</x:v>
      </x:c>
      <x:c r="X66" s="16" t="n">
        <x:v>46630</x:v>
      </x:c>
      <x:c r="Y66" s="15" t="str">
        <x:v>GALANZU - migración v1.0</x:v>
      </x:c>
      <x:c r="Z66" s="15" t="str">
        <x:v>Pública/oficial</x:v>
      </x:c>
      <x:c r="AA66" s="15" t="str">
        <x:v>Migración 1:1 desde v0.1. Categoría v0.1 'Pública/oficial' retirada; reclasificada mediante ejes independientes.</x:v>
      </x:c>
      <x:c r="AB66" s="15" t="str">
        <x:f>IF(COUNTIF($A$5:$A$135,A66)=1,"OK","DUPLICADO")</x:f>
        <x:v>OK</x:v>
      </x:c>
    </x:row>
    <x:row r="67" ht="58" customHeight="1">
      <x:c r="A67" s="15" t="str">
        <x:v>MEP-FIN25-MGMT</x:v>
      </x:c>
      <x:c r="B67" s="15" t="str">
        <x:v>Menorca Preservation · Memoria 2025 · balance de costes</x:v>
      </x:c>
      <x:c r="C67" s="15" t="str">
        <x:v>Menorca Preservation / iniciativa vinculada</x:v>
      </x:c>
      <x:c r="D67" s="15" t="str">
        <x:v>Menorca Preservation / iniciativa vinculada</x:v>
      </x:c>
      <x:c r="E67" s="15" t="str">
        <x:v>Entidad social / ONG</x:v>
      </x:c>
      <x:c r="F67" s="15" t="str">
        <x:v>Informe / memoria</x:v>
      </x:c>
      <x:c r="G67" s="15" t="str">
        <x:v>Institucional no oficial</x:v>
      </x:c>
      <x:c r="H67" s="15" t="str">
        <x:v>Primaria / productor original</x:v>
      </x:c>
      <x:c r="I67" s="15" t="str">
        <x:v>2025</x:v>
      </x:c>
      <x:c r="J67" s="15" t="str">
        <x:v>Menorca</x:v>
      </x:c>
      <x:c r="K67" s="120" t="str">
        <x:v>https://menorcapreservation.org/wp-content/uploads/2026/06/2025-MEMORIA-REPORT-Booklet_compressed.pdf</x:v>
      </x:c>
      <x:c r="L67" s="120" t="str"/>
      <x:c r="M67" s="15" t="str">
        <x:v>VERIFICADA</x:v>
      </x:c>
      <x:c r="N67" s="15" t="str">
        <x:v>Verificada</x:v>
      </x:c>
      <x:c r="O67" s="15" t="str">
        <x:v>476.026 € recaudados; 499.183 € costes totales; 412.229 € costes directos (83%); 86.954 € generales (17%).</x:v>
      </x:c>
      <x:c r="P67" s="15" t="str">
        <x:v>Verificación documental; no equivale a validación metodológica integral.</x:v>
      </x:c>
      <x:c r="Q67" s="15" t="str">
        <x:v>No documentada en v0.1</x:v>
      </x:c>
      <x:c r="R67" s="15" t="str">
        <x:v>2025</x:v>
      </x:c>
      <x:c r="S67" s="15" t="str">
        <x:v>No documentada en v0.1</x:v>
      </x:c>
      <x:c r="T67" s="15" t="str">
        <x:v>PDF</x:v>
      </x:c>
      <x:c r="U67" s="15" t="str">
        <x:v>Pendiente de verificar</x:v>
      </x:c>
      <x:c r="V67" s="15" t="str">
        <x:v>Acceso público; reutilización por verificar</x:v>
      </x:c>
      <x:c r="W67" s="16" t="n">
        <x:v>46265</x:v>
      </x:c>
      <x:c r="X67" s="16" t="n">
        <x:v>46630</x:v>
      </x:c>
      <x:c r="Y67" s="15" t="str">
        <x:v>GALANZU - migración v1.0</x:v>
      </x:c>
      <x:c r="Z67" s="15" t="str">
        <x:v>Pública/oficial</x:v>
      </x:c>
      <x:c r="AA67" s="15" t="str">
        <x:v>Migración 1:1 desde v0.1. Categoría v0.1 'Pública/oficial' retirada; reclasificada mediante ejes independientes.</x:v>
      </x:c>
      <x:c r="AB67" s="15" t="str">
        <x:f>IF(COUNTIF($A$5:$A$135,A67)=1,"OK","DUPLICADO")</x:f>
        <x:v>OK</x:v>
      </x:c>
    </x:row>
    <x:row r="68" ht="58" customHeight="1">
      <x:c r="A68" s="15" t="str">
        <x:v>MEP-PFM-COMMIT</x:v>
      </x:c>
      <x:c r="B68" s="15" t="str">
        <x:v>Menorca Preservation · Compromiso Plastic Free Menorca</x:v>
      </x:c>
      <x:c r="C68" s="15" t="str">
        <x:v>Menorca Preservation / iniciativa vinculada</x:v>
      </x:c>
      <x:c r="D68" s="15" t="str">
        <x:v>Menorca Preservation / iniciativa vinculada</x:v>
      </x:c>
      <x:c r="E68" s="15" t="str">
        <x:v>Entidad social / ONG</x:v>
      </x:c>
      <x:c r="F68" s="15" t="str">
        <x:v>Recurso web</x:v>
      </x:c>
      <x:c r="G68" s="15" t="str">
        <x:v>Institucional no oficial</x:v>
      </x:c>
      <x:c r="H68" s="15" t="str">
        <x:v>Primaria / productor original</x:v>
      </x:c>
      <x:c r="I68" s="15" t="str">
        <x:v>2023–2024</x:v>
      </x:c>
      <x:c r="J68" s="15" t="str">
        <x:v>Menorca</x:v>
      </x:c>
      <x:c r="K68" s="120" t="str">
        <x:v>https://menorcapreservation.org/over-100-actions-to-reduce-plastic-with-the-plastic-free-menorca-commitment/</x:v>
      </x:c>
      <x:c r="L68" s="120" t="str"/>
      <x:c r="M68" s="15" t="str">
        <x:v>VERIFICADA</x:v>
      </x:c>
      <x:c r="N68" s="15" t="str">
        <x:v>Verificada</x:v>
      </x:c>
      <x:c r="O68" s="15" t="str">
        <x:v>14 empresas certificadas; 114 compromisos desde 2023.</x:v>
      </x:c>
      <x:c r="P68" s="15" t="str">
        <x:v>Verificación documental; no equivale a validación metodológica integral.</x:v>
      </x:c>
      <x:c r="Q68" s="15" t="str">
        <x:v>No documentada en v0.1</x:v>
      </x:c>
      <x:c r="R68" s="15" t="str">
        <x:v>2023–2024</x:v>
      </x:c>
      <x:c r="S68" s="15" t="str">
        <x:v>No documentada en v0.1</x:v>
      </x:c>
      <x:c r="T68" s="15" t="str">
        <x:v>HTML</x:v>
      </x:c>
      <x:c r="U68" s="15" t="str">
        <x:v>Pendiente de verificar</x:v>
      </x:c>
      <x:c r="V68" s="15" t="str">
        <x:v>Acceso público; reutilización por verificar</x:v>
      </x:c>
      <x:c r="W68" s="16" t="n">
        <x:v>46265</x:v>
      </x:c>
      <x:c r="X68" s="16" t="n">
        <x:v>46630</x:v>
      </x:c>
      <x:c r="Y68" s="15" t="str">
        <x:v>GALANZU - migración v1.0</x:v>
      </x:c>
      <x:c r="Z68" s="15" t="str">
        <x:v>Pública/oficial</x:v>
      </x:c>
      <x:c r="AA68" s="15" t="str">
        <x:v>Migración 1:1 desde v0.1. Categoría v0.1 'Pública/oficial' retirada; reclasificada mediante ejes independientes.</x:v>
      </x:c>
      <x:c r="AB68" s="15" t="str">
        <x:f>IF(COUNTIF($A$5:$A$135,A68)=1,"OK","DUPLICADO")</x:f>
        <x:v>OK</x:v>
      </x:c>
    </x:row>
    <x:row r="69" ht="58" customHeight="1">
      <x:c r="A69" s="15" t="str">
        <x:v>MEP-PFM24-GRANT</x:v>
      </x:c>
      <x:c r="B69" s="15" t="str">
        <x:v>Menorca Preservation · Plastic Free Menorca &amp; PescArt 2024</x:v>
      </x:c>
      <x:c r="C69" s="15" t="str">
        <x:v>Menorca Preservation / iniciativa vinculada</x:v>
      </x:c>
      <x:c r="D69" s="15" t="str">
        <x:v>Menorca Preservation / iniciativa vinculada</x:v>
      </x:c>
      <x:c r="E69" s="15" t="str">
        <x:v>Entidad social / ONG</x:v>
      </x:c>
      <x:c r="F69" s="15" t="str">
        <x:v>Recurso web</x:v>
      </x:c>
      <x:c r="G69" s="15" t="str">
        <x:v>Institucional no oficial</x:v>
      </x:c>
      <x:c r="H69" s="15" t="str">
        <x:v>Primaria / productor original</x:v>
      </x:c>
      <x:c r="I69" s="15" t="str">
        <x:v>2024</x:v>
      </x:c>
      <x:c r="J69" s="15" t="str">
        <x:v>Menorca</x:v>
      </x:c>
      <x:c r="K69" s="120" t="str">
        <x:v>https://menorcapreservation.org/grants/plastic-free-menorca-2024/</x:v>
      </x:c>
      <x:c r="L69" s="120" t="str"/>
      <x:c r="M69" s="15" t="str">
        <x:v>VERIFICADA</x:v>
      </x:c>
      <x:c r="N69" s="15" t="str">
        <x:v>Verificada</x:v>
      </x:c>
      <x:c r="O69" s="15" t="str">
        <x:v>Coste 87.967,87 €; plan 30 nuevas empresas + 10 recertificaciones; coordinación y acciones PFM/PescArt.</x:v>
      </x:c>
      <x:c r="P69" s="15" t="str">
        <x:v>Verificación documental; no equivale a validación metodológica integral.</x:v>
      </x:c>
      <x:c r="Q69" s="15" t="str">
        <x:v>No documentada en v0.1</x:v>
      </x:c>
      <x:c r="R69" s="15" t="str">
        <x:v>2024</x:v>
      </x:c>
      <x:c r="S69" s="15" t="str">
        <x:v>No documentada en v0.1</x:v>
      </x:c>
      <x:c r="T69" s="15" t="str">
        <x:v>HTML</x:v>
      </x:c>
      <x:c r="U69" s="15" t="str">
        <x:v>Pendiente de verificar</x:v>
      </x:c>
      <x:c r="V69" s="15" t="str">
        <x:v>Acceso público; reutilización por verificar</x:v>
      </x:c>
      <x:c r="W69" s="16" t="n">
        <x:v>46265</x:v>
      </x:c>
      <x:c r="X69" s="16" t="n">
        <x:v>46630</x:v>
      </x:c>
      <x:c r="Y69" s="15" t="str">
        <x:v>GALANZU - migración v1.0</x:v>
      </x:c>
      <x:c r="Z69" s="15" t="str">
        <x:v>Pública/oficial</x:v>
      </x:c>
      <x:c r="AA69" s="15" t="str">
        <x:v>Migración 1:1 desde v0.1. Categoría v0.1 'Pública/oficial' retirada; reclasificada mediante ejes independientes.</x:v>
      </x:c>
      <x:c r="AB69" s="15" t="str">
        <x:f>IF(COUNTIF($A$5:$A$135,A69)=1,"OK","DUPLICADO")</x:f>
        <x:v>OK</x:v>
      </x:c>
    </x:row>
    <x:row r="70" ht="58" customHeight="1">
      <x:c r="A70" s="15" t="str">
        <x:v>MEP-PFM24-REPORT</x:v>
      </x:c>
      <x:c r="B70" s="15" t="str">
        <x:v>Menorca Preservation · Memoria 2024 · Plastic Free Menorca</x:v>
      </x:c>
      <x:c r="C70" s="15" t="str">
        <x:v>Menorca Preservation / iniciativa vinculada</x:v>
      </x:c>
      <x:c r="D70" s="15" t="str">
        <x:v>Menorca Preservation / iniciativa vinculada</x:v>
      </x:c>
      <x:c r="E70" s="15" t="str">
        <x:v>Entidad social / ONG</x:v>
      </x:c>
      <x:c r="F70" s="15" t="str">
        <x:v>Informe / memoria</x:v>
      </x:c>
      <x:c r="G70" s="15" t="str">
        <x:v>Institucional no oficial</x:v>
      </x:c>
      <x:c r="H70" s="15" t="str">
        <x:v>Primaria / productor original</x:v>
      </x:c>
      <x:c r="I70" s="15" t="str">
        <x:v>2024</x:v>
      </x:c>
      <x:c r="J70" s="15" t="str">
        <x:v>Menorca</x:v>
      </x:c>
      <x:c r="K70" s="120" t="str">
        <x:v>https://menorcapreservation.org/wp-content/uploads/2025/06/2024-Memoria-Report-Booklet.pdf</x:v>
      </x:c>
      <x:c r="L70" s="120" t="str"/>
      <x:c r="M70" s="15" t="str">
        <x:v>VERIFICADA</x:v>
      </x:c>
      <x:c r="N70" s="15" t="str">
        <x:v>Verificada</x:v>
      </x:c>
      <x:c r="O70" s="15" t="str">
        <x:v>782 participantes; 4.316 plásticos HoReCa retirados; 37 empresas asesoradas.</x:v>
      </x:c>
      <x:c r="P70" s="15" t="str">
        <x:v>Verificación documental; no equivale a validación metodológica integral.</x:v>
      </x:c>
      <x:c r="Q70" s="15" t="str">
        <x:v>No documentada en v0.1</x:v>
      </x:c>
      <x:c r="R70" s="15" t="str">
        <x:v>2024</x:v>
      </x:c>
      <x:c r="S70" s="15" t="str">
        <x:v>No documentada en v0.1</x:v>
      </x:c>
      <x:c r="T70" s="15" t="str">
        <x:v>PDF</x:v>
      </x:c>
      <x:c r="U70" s="15" t="str">
        <x:v>Pendiente de verificar</x:v>
      </x:c>
      <x:c r="V70" s="15" t="str">
        <x:v>Acceso público; reutilización por verificar</x:v>
      </x:c>
      <x:c r="W70" s="16" t="n">
        <x:v>46265</x:v>
      </x:c>
      <x:c r="X70" s="16" t="n">
        <x:v>46630</x:v>
      </x:c>
      <x:c r="Y70" s="15" t="str">
        <x:v>GALANZU - migración v1.0</x:v>
      </x:c>
      <x:c r="Z70" s="15" t="str">
        <x:v>Pública/oficial</x:v>
      </x:c>
      <x:c r="AA70" s="15" t="str">
        <x:v>Migración 1:1 desde v0.1. Categoría v0.1 'Pública/oficial' retirada; reclasificada mediante ejes independientes.</x:v>
      </x:c>
      <x:c r="AB70" s="15" t="str">
        <x:f>IF(COUNTIF($A$5:$A$135,A70)=1,"OK","DUPLICADO")</x:f>
        <x:v>OK</x:v>
      </x:c>
    </x:row>
    <x:row r="71" ht="58" customHeight="1">
      <x:c r="A71" s="15" t="str">
        <x:v>MEP-RMIA-SWIM26</x:v>
      </x:c>
      <x:c r="B71" s="15" t="str">
        <x:v>Menorca Preservation · Travessia Illa de l’Aire–Punta Prima 2026</x:v>
      </x:c>
      <x:c r="C71" s="15" t="str">
        <x:v>Menorca Preservation / iniciativa vinculada</x:v>
      </x:c>
      <x:c r="D71" s="15" t="str">
        <x:v>Menorca Preservation / iniciativa vinculada</x:v>
      </x:c>
      <x:c r="E71" s="15" t="str">
        <x:v>Entidad social / ONG</x:v>
      </x:c>
      <x:c r="F71" s="15" t="str">
        <x:v>Recurso web</x:v>
      </x:c>
      <x:c r="G71" s="15" t="str">
        <x:v>Institucional no oficial</x:v>
      </x:c>
      <x:c r="H71" s="15" t="str">
        <x:v>Autorreporte / fuente de proyecto</x:v>
      </x:c>
      <x:c r="I71" s="15" t="str">
        <x:v>11/08/2026</x:v>
      </x:c>
      <x:c r="J71" s="15" t="str">
        <x:v>Illa de l'Aire / Menorca</x:v>
      </x:c>
      <x:c r="K71" s="120" t="str">
        <x:v>https://menorcapreservation.org/es/illa-de-laire-punta-prima-swim-returns-this-august/</x:v>
      </x:c>
      <x:c r="L71" s="120" t="str"/>
      <x:c r="M71" s="15" t="str">
        <x:v>VERIFICADA · OUTPUT COMUNICACIÓN</x:v>
      </x:c>
      <x:c r="N71" s="15" t="str">
        <x:v>Verificada</x:v>
      </x:c>
      <x:c r="O71" s="15" t="str">
        <x:v>Comunica límite 10 nudos y prohibición motos acuáticas; vincula la medida a petición del Fòrum.</x:v>
      </x:c>
      <x:c r="P71" s="15" t="str">
        <x:v>Verificación documental; no equivale a validación metodológica integral.</x:v>
      </x:c>
      <x:c r="Q71" s="15" t="str">
        <x:v>No documentada en v0.1</x:v>
      </x:c>
      <x:c r="R71" s="15" t="str">
        <x:v>11/08/2026</x:v>
      </x:c>
      <x:c r="S71" s="15" t="str">
        <x:v>No documentada en v0.1</x:v>
      </x:c>
      <x:c r="T71" s="15" t="str">
        <x:v>HTML</x:v>
      </x:c>
      <x:c r="U71" s="15" t="str">
        <x:v>Pendiente de verificar</x:v>
      </x:c>
      <x:c r="V71" s="15" t="str">
        <x:v>Acceso público; reutilización por verificar</x:v>
      </x:c>
      <x:c r="W71" s="16" t="n">
        <x:v>46265</x:v>
      </x:c>
      <x:c r="X71" s="16" t="n">
        <x:v>46630</x:v>
      </x:c>
      <x:c r="Y71" s="15" t="str">
        <x:v>GALANZU - migración v1.0</x:v>
      </x:c>
      <x:c r="Z71" s="15" t="str">
        <x:v>Proyecto/primaria</x:v>
      </x:c>
      <x:c r="AA71" s="15" t="str">
        <x:v>Migración 1:1 desde v0.1. Categoría v0.1 'Proyecto/primaria' retirada; reclasificada mediante ejes independientes.</x:v>
      </x:c>
      <x:c r="AB71" s="15" t="str">
        <x:f>IF(COUNTIF($A$5:$A$135,A71)=1,"OK","DUPLICADO")</x:f>
        <x:v>OK</x:v>
      </x:c>
    </x:row>
    <x:row r="72" ht="58" customHeight="1">
      <x:c r="A72" s="15" t="str">
        <x:v>METH-CS</x:v>
      </x:c>
      <x:c r="B72" s="15" t="str">
        <x:v>Callaway &amp; Sant'Anna · DiD with multiple time periods</x:v>
      </x:c>
      <x:c r="C72" s="15" t="str">
        <x:v>Autoría científica indicada en la publicación</x:v>
      </x:c>
      <x:c r="D72" s="15" t="str">
        <x:v>Autoría científica indicada en la publicación</x:v>
      </x:c>
      <x:c r="E72" s="15" t="str">
        <x:v>Universidad / organismo científico</x:v>
      </x:c>
      <x:c r="F72" s="15" t="str">
        <x:v>Publicación científica</x:v>
      </x:c>
      <x:c r="G72" s="15" t="str">
        <x:v>Institucional no oficial</x:v>
      </x:c>
      <x:c r="H72" s="15" t="str">
        <x:v>Independiente</x:v>
      </x:c>
      <x:c r="I72" s="15" t="str">
        <x:v>2021</x:v>
      </x:c>
      <x:c r="J72" s="15" t="str">
        <x:v>No documentada en v0.1</x:v>
      </x:c>
      <x:c r="K72" s="120" t="str">
        <x:v>https://doi.org/10.1016/j.jeconom.2020.12.001</x:v>
      </x:c>
      <x:c r="L72" s="120" t="str"/>
      <x:c r="M72" s="15" t="str">
        <x:v>VERIFICADA</x:v>
      </x:c>
      <x:c r="N72" s="15" t="str">
        <x:v>Verificada</x:v>
      </x:c>
      <x:c r="O72" s="15" t="str">
        <x:v>Marco para DiD escalonado / heterogeneidad.</x:v>
      </x:c>
      <x:c r="P72" s="15" t="str">
        <x:v>Verificación documental; no equivale a validación metodológica integral.</x:v>
      </x:c>
      <x:c r="Q72" s="15" t="str">
        <x:v>No documentada en v0.1</x:v>
      </x:c>
      <x:c r="R72" s="15" t="str">
        <x:v>2021</x:v>
      </x:c>
      <x:c r="S72" s="15" t="str">
        <x:v>No documentada en v0.1</x:v>
      </x:c>
      <x:c r="T72" s="15" t="str">
        <x:v>HTML / PDF</x:v>
      </x:c>
      <x:c r="U72" s="15" t="str">
        <x:v>Pendiente de verificar</x:v>
      </x:c>
      <x:c r="V72" s="15" t="str">
        <x:v>Acceso público; reutilización por verificar</x:v>
      </x:c>
      <x:c r="W72" s="16" t="n">
        <x:v>46265</x:v>
      </x:c>
      <x:c r="X72" s="16" t="n">
        <x:v>46630</x:v>
      </x:c>
      <x:c r="Y72" s="15" t="str">
        <x:v>GALANZU - migración v1.0</x:v>
      </x:c>
      <x:c r="Z72" s="15" t="str">
        <x:v>Científica</x:v>
      </x:c>
      <x:c r="AA72" s="15" t="str">
        <x:v>Migración 1:1 desde v0.1. Categoría v0.1 'Científica' retirada; reclasificada mediante ejes independientes.</x:v>
      </x:c>
      <x:c r="AB72" s="15" t="str">
        <x:f>IF(COUNTIF($A$5:$A$135,A72)=1,"OK","DUPLICADO")</x:f>
        <x:v>OK</x:v>
      </x:c>
    </x:row>
    <x:row r="73" ht="58" customHeight="1">
      <x:c r="A73" s="15" t="str">
        <x:v>METH-FEW</x:v>
      </x:c>
      <x:c r="B73" s="15" t="str">
        <x:v>MacKinnon &amp; Webb · few treated clusters</x:v>
      </x:c>
      <x:c r="C73" s="15" t="str">
        <x:v>Autoría científica indicada en la publicación</x:v>
      </x:c>
      <x:c r="D73" s="15" t="str">
        <x:v>Autoría científica indicada en la publicación</x:v>
      </x:c>
      <x:c r="E73" s="15" t="str">
        <x:v>Universidad / organismo científico</x:v>
      </x:c>
      <x:c r="F73" s="15" t="str">
        <x:v>Publicación científica</x:v>
      </x:c>
      <x:c r="G73" s="15" t="str">
        <x:v>Institucional no oficial</x:v>
      </x:c>
      <x:c r="H73" s="15" t="str">
        <x:v>Independiente</x:v>
      </x:c>
      <x:c r="I73" s="15" t="str">
        <x:v>2018</x:v>
      </x:c>
      <x:c r="J73" s="15" t="str">
        <x:v>No documentada en v0.1</x:v>
      </x:c>
      <x:c r="K73" s="120" t="str">
        <x:v>https://doi.org/10.1111/ectj.12107</x:v>
      </x:c>
      <x:c r="L73" s="120" t="str"/>
      <x:c r="M73" s="15" t="str">
        <x:v>VERIFICADA</x:v>
      </x:c>
      <x:c r="N73" s="15" t="str">
        <x:v>Verificada</x:v>
      </x:c>
      <x:c r="O73" s="15" t="str">
        <x:v>Cautela con solo 2 tratados domiciliarios.</x:v>
      </x:c>
      <x:c r="P73" s="15" t="str">
        <x:v>Verificación documental; no equivale a validación metodológica integral.</x:v>
      </x:c>
      <x:c r="Q73" s="15" t="str">
        <x:v>No documentada en v0.1</x:v>
      </x:c>
      <x:c r="R73" s="15" t="str">
        <x:v>2018</x:v>
      </x:c>
      <x:c r="S73" s="15" t="str">
        <x:v>No documentada en v0.1</x:v>
      </x:c>
      <x:c r="T73" s="15" t="str">
        <x:v>HTML / PDF</x:v>
      </x:c>
      <x:c r="U73" s="15" t="str">
        <x:v>Pendiente de verificar</x:v>
      </x:c>
      <x:c r="V73" s="15" t="str">
        <x:v>Acceso público; reutilización por verificar</x:v>
      </x:c>
      <x:c r="W73" s="16" t="n">
        <x:v>46265</x:v>
      </x:c>
      <x:c r="X73" s="16" t="n">
        <x:v>46630</x:v>
      </x:c>
      <x:c r="Y73" s="15" t="str">
        <x:v>GALANZU - migración v1.0</x:v>
      </x:c>
      <x:c r="Z73" s="15" t="str">
        <x:v>Científica</x:v>
      </x:c>
      <x:c r="AA73" s="15" t="str">
        <x:v>Migración 1:1 desde v0.1. Categoría v0.1 'Científica' retirada; reclasificada mediante ejes independientes.</x:v>
      </x:c>
      <x:c r="AB73" s="15" t="str">
        <x:f>IF(COUNTIF($A$5:$A$135,A73)=1,"OK","DUPLICADO")</x:f>
        <x:v>OK</x:v>
      </x:c>
    </x:row>
    <x:row r="74" ht="58" customHeight="1">
      <x:c r="A74" s="15" t="str">
        <x:v>METH-SA</x:v>
      </x:c>
      <x:c r="B74" s="15" t="str">
        <x:v>Sun &amp; Abraham · dynamic treatment effects</x:v>
      </x:c>
      <x:c r="C74" s="15" t="str">
        <x:v>Autoría científica indicada en la publicación</x:v>
      </x:c>
      <x:c r="D74" s="15" t="str">
        <x:v>Autoría científica indicada en la publicación</x:v>
      </x:c>
      <x:c r="E74" s="15" t="str">
        <x:v>Universidad / organismo científico</x:v>
      </x:c>
      <x:c r="F74" s="15" t="str">
        <x:v>Publicación científica</x:v>
      </x:c>
      <x:c r="G74" s="15" t="str">
        <x:v>Institucional no oficial</x:v>
      </x:c>
      <x:c r="H74" s="15" t="str">
        <x:v>Independiente</x:v>
      </x:c>
      <x:c r="I74" s="15" t="str">
        <x:v>2021</x:v>
      </x:c>
      <x:c r="J74" s="15" t="str">
        <x:v>No documentada en v0.1</x:v>
      </x:c>
      <x:c r="K74" s="120" t="str">
        <x:v>https://doi.org/10.1016/j.jeconom.2020.09.006</x:v>
      </x:c>
      <x:c r="L74" s="120" t="str"/>
      <x:c r="M74" s="15" t="str">
        <x:v>VERIFICADA</x:v>
      </x:c>
      <x:c r="N74" s="15" t="str">
        <x:v>Verificada</x:v>
      </x:c>
      <x:c r="O74" s="15" t="str">
        <x:v>Evitar event-study TWFE contaminado.</x:v>
      </x:c>
      <x:c r="P74" s="15" t="str">
        <x:v>Verificación documental; no equivale a validación metodológica integral.</x:v>
      </x:c>
      <x:c r="Q74" s="15" t="str">
        <x:v>No documentada en v0.1</x:v>
      </x:c>
      <x:c r="R74" s="15" t="str">
        <x:v>2021</x:v>
      </x:c>
      <x:c r="S74" s="15" t="str">
        <x:v>No documentada en v0.1</x:v>
      </x:c>
      <x:c r="T74" s="15" t="str">
        <x:v>HTML / PDF</x:v>
      </x:c>
      <x:c r="U74" s="15" t="str">
        <x:v>Pendiente de verificar</x:v>
      </x:c>
      <x:c r="V74" s="15" t="str">
        <x:v>Acceso público; reutilización por verificar</x:v>
      </x:c>
      <x:c r="W74" s="16" t="n">
        <x:v>46265</x:v>
      </x:c>
      <x:c r="X74" s="16" t="n">
        <x:v>46630</x:v>
      </x:c>
      <x:c r="Y74" s="15" t="str">
        <x:v>GALANZU - migración v1.0</x:v>
      </x:c>
      <x:c r="Z74" s="15" t="str">
        <x:v>Científica</x:v>
      </x:c>
      <x:c r="AA74" s="15" t="str">
        <x:v>Migración 1:1 desde v0.1. Categoría v0.1 'Científica' retirada; reclasificada mediante ejes independientes.</x:v>
      </x:c>
      <x:c r="AB74" s="15" t="str">
        <x:f>IF(COUNTIF($A$5:$A$135,A74)=1,"OK","DUPLICADO")</x:f>
        <x:v>OK</x:v>
      </x:c>
    </x:row>
    <x:row r="75" ht="58" customHeight="1">
      <x:c r="A75" s="15" t="str">
        <x:v>METH-SC</x:v>
      </x:c>
      <x:c r="B75" s="15" t="str">
        <x:v>Abadie, Diamond &amp; Hainmueller · Synthetic Control</x:v>
      </x:c>
      <x:c r="C75" s="15" t="str">
        <x:v>Autoría científica indicada en la publicación</x:v>
      </x:c>
      <x:c r="D75" s="15" t="str">
        <x:v>Autoría científica indicada en la publicación</x:v>
      </x:c>
      <x:c r="E75" s="15" t="str">
        <x:v>Universidad / organismo científico</x:v>
      </x:c>
      <x:c r="F75" s="15" t="str">
        <x:v>Publicación científica</x:v>
      </x:c>
      <x:c r="G75" s="15" t="str">
        <x:v>Institucional no oficial</x:v>
      </x:c>
      <x:c r="H75" s="15" t="str">
        <x:v>Independiente</x:v>
      </x:c>
      <x:c r="I75" s="15" t="str">
        <x:v>2010</x:v>
      </x:c>
      <x:c r="J75" s="15" t="str">
        <x:v>Menorca</x:v>
      </x:c>
      <x:c r="K75" s="120" t="str">
        <x:v>https://doi.org/10.1198/jasa.2009.ap08746</x:v>
      </x:c>
      <x:c r="L75" s="120" t="str"/>
      <x:c r="M75" s="15" t="str">
        <x:v>VERIFICADA</x:v>
      </x:c>
      <x:c r="N75" s="15" t="str">
        <x:v>Verificada</x:v>
      </x:c>
      <x:c r="O75" s="15" t="str">
        <x:v>Contrafactual Es Castell.</x:v>
      </x:c>
      <x:c r="P75" s="15" t="str">
        <x:v>Verificación documental; no equivale a validación metodológica integral.</x:v>
      </x:c>
      <x:c r="Q75" s="15" t="str">
        <x:v>No documentada en v0.1</x:v>
      </x:c>
      <x:c r="R75" s="15" t="str">
        <x:v>2010</x:v>
      </x:c>
      <x:c r="S75" s="15" t="str">
        <x:v>No documentada en v0.1</x:v>
      </x:c>
      <x:c r="T75" s="15" t="str">
        <x:v>HTML / PDF</x:v>
      </x:c>
      <x:c r="U75" s="15" t="str">
        <x:v>Pendiente de verificar</x:v>
      </x:c>
      <x:c r="V75" s="15" t="str">
        <x:v>Acceso público; reutilización por verificar</x:v>
      </x:c>
      <x:c r="W75" s="16" t="n">
        <x:v>46265</x:v>
      </x:c>
      <x:c r="X75" s="16" t="n">
        <x:v>46630</x:v>
      </x:c>
      <x:c r="Y75" s="15" t="str">
        <x:v>GALANZU - migración v1.0</x:v>
      </x:c>
      <x:c r="Z75" s="15" t="str">
        <x:v>Científica</x:v>
      </x:c>
      <x:c r="AA75" s="15" t="str">
        <x:v>Migración 1:1 desde v0.1. Categoría v0.1 'Científica' retirada; reclasificada mediante ejes independientes.</x:v>
      </x:c>
      <x:c r="AB75" s="15" t="str">
        <x:f>IF(COUNTIF($A$5:$A$135,A75)=1,"OK","DUPLICADO")</x:f>
        <x:v>OK</x:v>
      </x:c>
    </x:row>
    <x:row r="76" ht="58" customHeight="1">
      <x:c r="A76" s="15" t="str">
        <x:v>METH-WCB</x:v>
      </x:c>
      <x:c r="B76" s="15" t="str">
        <x:v>MacKinnon &amp; Webb · Wild Bootstrap</x:v>
      </x:c>
      <x:c r="C76" s="15" t="str">
        <x:v>Autoría científica indicada en la publicación</x:v>
      </x:c>
      <x:c r="D76" s="15" t="str">
        <x:v>Autoría científica indicada en la publicación</x:v>
      </x:c>
      <x:c r="E76" s="15" t="str">
        <x:v>Universidad / organismo científico</x:v>
      </x:c>
      <x:c r="F76" s="15" t="str">
        <x:v>Publicación científica</x:v>
      </x:c>
      <x:c r="G76" s="15" t="str">
        <x:v>Institucional no oficial</x:v>
      </x:c>
      <x:c r="H76" s="15" t="str">
        <x:v>Independiente</x:v>
      </x:c>
      <x:c r="I76" s="15" t="str">
        <x:v>2017</x:v>
      </x:c>
      <x:c r="J76" s="15" t="str">
        <x:v>No documentada en v0.1</x:v>
      </x:c>
      <x:c r="K76" s="120" t="str">
        <x:v>https://doi.org/10.1002/jae.2508</x:v>
      </x:c>
      <x:c r="L76" s="120" t="str"/>
      <x:c r="M76" s="15" t="str">
        <x:v>VERIFICADA</x:v>
      </x:c>
      <x:c r="N76" s="15" t="str">
        <x:v>Verificada</x:v>
      </x:c>
      <x:c r="O76" s="15" t="str">
        <x:v>Inferencia con pocos/desiguales clusters.</x:v>
      </x:c>
      <x:c r="P76" s="15" t="str">
        <x:v>Verificación documental; no equivale a validación metodológica integral.</x:v>
      </x:c>
      <x:c r="Q76" s="15" t="str">
        <x:v>No documentada en v0.1</x:v>
      </x:c>
      <x:c r="R76" s="15" t="str">
        <x:v>2017</x:v>
      </x:c>
      <x:c r="S76" s="15" t="str">
        <x:v>No documentada en v0.1</x:v>
      </x:c>
      <x:c r="T76" s="15" t="str">
        <x:v>HTML / PDF</x:v>
      </x:c>
      <x:c r="U76" s="15" t="str">
        <x:v>Pendiente de verificar</x:v>
      </x:c>
      <x:c r="V76" s="15" t="str">
        <x:v>Acceso público; reutilización por verificar</x:v>
      </x:c>
      <x:c r="W76" s="16" t="n">
        <x:v>46265</x:v>
      </x:c>
      <x:c r="X76" s="16" t="n">
        <x:v>46630</x:v>
      </x:c>
      <x:c r="Y76" s="15" t="str">
        <x:v>GALANZU - migración v1.0</x:v>
      </x:c>
      <x:c r="Z76" s="15" t="str">
        <x:v>Científica</x:v>
      </x:c>
      <x:c r="AA76" s="15" t="str">
        <x:v>Migración 1:1 desde v0.1. Categoría v0.1 'Científica' retirada; reclasificada mediante ejes independientes.</x:v>
      </x:c>
      <x:c r="AB76" s="15" t="str">
        <x:f>IF(COUNTIF($A$5:$A$135,A76)=1,"OK","DUPLICADO")</x:f>
        <x:v>OK</x:v>
      </x:c>
    </x:row>
    <x:row r="77" ht="58" customHeight="1">
      <x:c r="A77" s="15" t="str">
        <x:v>MP-A18</x:v>
      </x:c>
      <x:c r="B77" s="15" t="str">
        <x:v>Menorca Preservation · CCAA 2018</x:v>
      </x:c>
      <x:c r="C77" s="15" t="str">
        <x:v>Menorca Preservation / iniciativa vinculada</x:v>
      </x:c>
      <x:c r="D77" s="15" t="str">
        <x:v>Menorca Preservation / iniciativa vinculada</x:v>
      </x:c>
      <x:c r="E77" s="15" t="str">
        <x:v>Entidad social / ONG</x:v>
      </x:c>
      <x:c r="F77" s="15" t="str">
        <x:v>Documento / otro</x:v>
      </x:c>
      <x:c r="G77" s="15" t="str">
        <x:v>Institucional no oficial</x:v>
      </x:c>
      <x:c r="H77" s="15" t="str">
        <x:v>Primaria / productor original</x:v>
      </x:c>
      <x:c r="I77" s="15" t="str">
        <x:v>2018</x:v>
      </x:c>
      <x:c r="J77" s="15" t="str">
        <x:v>España / CCAA</x:v>
      </x:c>
      <x:c r="K77" s="120" t="str">
        <x:v>https://menorcapreservation.org/wp-content/uploads/2024/06/2018-Cuentas-Anuales-Menorca-Preservation.pdf</x:v>
      </x:c>
      <x:c r="L77" s="120" t="str"/>
      <x:c r="M77" s="15" t="str">
        <x:v>LOCALIZADA · extracción pendiente</x:v>
      </x:c>
      <x:c r="N77" s="15" t="str">
        <x:v>Localizada - extracción pendiente</x:v>
      </x:c>
      <x:c r="O77" s="15" t="str">
        <x:v>PGC histórico</x:v>
      </x:c>
      <x:c r="P77" s="15" t="str">
        <x:v>LOCALIZADA · extracción pendiente</x:v>
      </x:c>
      <x:c r="Q77" s="15" t="str">
        <x:v>No documentada en v0.1</x:v>
      </x:c>
      <x:c r="R77" s="15" t="str">
        <x:v>2018</x:v>
      </x:c>
      <x:c r="S77" s="15" t="str">
        <x:v>No documentada en v0.1</x:v>
      </x:c>
      <x:c r="T77" s="15" t="str">
        <x:v>PDF</x:v>
      </x:c>
      <x:c r="U77" s="15" t="str">
        <x:v>Pendiente de verificar</x:v>
      </x:c>
      <x:c r="V77" s="15" t="str">
        <x:v>Acceso público; reutilización por verificar</x:v>
      </x:c>
      <x:c r="W77" s="16" t="n">
        <x:v>46265</x:v>
      </x:c>
      <x:c r="X77" s="16" t="n">
        <x:v>46295</x:v>
      </x:c>
      <x:c r="Y77" s="15" t="str">
        <x:v>GALANZU - migración v1.0</x:v>
      </x:c>
      <x:c r="Z77" s="15" t="str">
        <x:v>Pública/oficial</x:v>
      </x:c>
      <x:c r="AA77" s="15" t="str">
        <x:v>Migración 1:1 desde v0.1. Categoría v0.1 'Pública/oficial' retirada; reclasificada mediante ejes independientes.</x:v>
      </x:c>
      <x:c r="AB77" s="15" t="str">
        <x:f>IF(COUNTIF($A$5:$A$135,A77)=1,"OK","DUPLICADO")</x:f>
        <x:v>OK</x:v>
      </x:c>
    </x:row>
    <x:row r="78" ht="58" customHeight="1">
      <x:c r="A78" s="15" t="str">
        <x:v>MP-A18-V</x:v>
      </x:c>
      <x:c r="B78" s="15" t="str">
        <x:v>Menorca Preservation · CCAA 2018</x:v>
      </x:c>
      <x:c r="C78" s="15" t="str">
        <x:v>Menorca Preservation / iniciativa vinculada</x:v>
      </x:c>
      <x:c r="D78" s="15" t="str">
        <x:v>Menorca Preservation / iniciativa vinculada</x:v>
      </x:c>
      <x:c r="E78" s="15" t="str">
        <x:v>Entidad social / ONG</x:v>
      </x:c>
      <x:c r="F78" s="15" t="str">
        <x:v>Documento / otro</x:v>
      </x:c>
      <x:c r="G78" s="15" t="str">
        <x:v>Institucional no oficial</x:v>
      </x:c>
      <x:c r="H78" s="15" t="str">
        <x:v>Primaria / productor original</x:v>
      </x:c>
      <x:c r="I78" s="15" t="str">
        <x:v>2018 + comparativa 2017</x:v>
      </x:c>
      <x:c r="J78" s="15" t="str">
        <x:v>España / CCAA</x:v>
      </x:c>
      <x:c r="K78" s="120" t="str">
        <x:v>https://menorcapreservation.org/wp-content/uploads/2024/06/2018-Cuentas-Anuales-Menorca-Preservation.pdf</x:v>
      </x:c>
      <x:c r="L78" s="120" t="str"/>
      <x:c r="M78" s="15" t="str">
        <x:v>VERIFICADA · EXTRAÍDA</x:v>
      </x:c>
      <x:c r="N78" s="15" t="str">
        <x:v>Verificada</x:v>
      </x:c>
      <x:c r="O78" s="15" t="str">
        <x:v>PGC + balance 2018</x:v>
      </x:c>
      <x:c r="P78" s="15" t="str">
        <x:v>Verificación documental; no equivale a validación metodológica integral.</x:v>
      </x:c>
      <x:c r="Q78" s="15" t="str">
        <x:v>No documentada en v0.1</x:v>
      </x:c>
      <x:c r="R78" s="15" t="str">
        <x:v>2018 + comparativa 2017</x:v>
      </x:c>
      <x:c r="S78" s="15" t="str">
        <x:v>No documentada en v0.1</x:v>
      </x:c>
      <x:c r="T78" s="15" t="str">
        <x:v>PDF</x:v>
      </x:c>
      <x:c r="U78" s="15" t="str">
        <x:v>Pendiente de verificar</x:v>
      </x:c>
      <x:c r="V78" s="15" t="str">
        <x:v>Acceso público; reutilización por verificar</x:v>
      </x:c>
      <x:c r="W78" s="16" t="n">
        <x:v>46265</x:v>
      </x:c>
      <x:c r="X78" s="16" t="n">
        <x:v>46630</x:v>
      </x:c>
      <x:c r="Y78" s="15" t="str">
        <x:v>GALANZU - migración v1.0</x:v>
      </x:c>
      <x:c r="Z78" s="15" t="str">
        <x:v>Pública/oficial</x:v>
      </x:c>
      <x:c r="AA78" s="15" t="str">
        <x:v>Migración 1:1 desde v0.1. Categoría v0.1 'Pública/oficial' retirada; reclasificada mediante ejes independientes.</x:v>
      </x:c>
      <x:c r="AB78" s="15" t="str">
        <x:f>IF(COUNTIF($A$5:$A$135,A78)=1,"OK","DUPLICADO")</x:f>
        <x:v>OK</x:v>
      </x:c>
    </x:row>
    <x:row r="79" ht="58" customHeight="1">
      <x:c r="A79" s="15" t="str">
        <x:v>MP-A19</x:v>
      </x:c>
      <x:c r="B79" s="15" t="str">
        <x:v>Menorca Preservation · Memoria Económica 2019</x:v>
      </x:c>
      <x:c r="C79" s="15" t="str">
        <x:v>Menorca Preservation / iniciativa vinculada</x:v>
      </x:c>
      <x:c r="D79" s="15" t="str">
        <x:v>Menorca Preservation / iniciativa vinculada</x:v>
      </x:c>
      <x:c r="E79" s="15" t="str">
        <x:v>Entidad social / ONG</x:v>
      </x:c>
      <x:c r="F79" s="15" t="str">
        <x:v>Documento / otro</x:v>
      </x:c>
      <x:c r="G79" s="15" t="str">
        <x:v>Institucional no oficial</x:v>
      </x:c>
      <x:c r="H79" s="15" t="str">
        <x:v>Primaria / productor original</x:v>
      </x:c>
      <x:c r="I79" s="15" t="str">
        <x:v>2019</x:v>
      </x:c>
      <x:c r="J79" s="15" t="str">
        <x:v>Menorca</x:v>
      </x:c>
      <x:c r="K79" s="120" t="str">
        <x:v>https://menorcapreservation.org/wp-content/uploads/2024/06/2019-Memoria-Economica-Menorca-Preservation.pdf</x:v>
      </x:c>
      <x:c r="L79" s="120" t="str"/>
      <x:c r="M79" s="15" t="str">
        <x:v>LOCALIZADA · extracción pendiente</x:v>
      </x:c>
      <x:c r="N79" s="15" t="str">
        <x:v>Localizada - extracción pendiente</x:v>
      </x:c>
      <x:c r="O79" s="15" t="str">
        <x:v>PGC histórico</x:v>
      </x:c>
      <x:c r="P79" s="15" t="str">
        <x:v>LOCALIZADA · extracción pendiente</x:v>
      </x:c>
      <x:c r="Q79" s="15" t="str">
        <x:v>No documentada en v0.1</x:v>
      </x:c>
      <x:c r="R79" s="15" t="str">
        <x:v>2019</x:v>
      </x:c>
      <x:c r="S79" s="15" t="str">
        <x:v>No documentada en v0.1</x:v>
      </x:c>
      <x:c r="T79" s="15" t="str">
        <x:v>PDF</x:v>
      </x:c>
      <x:c r="U79" s="15" t="str">
        <x:v>Pendiente de verificar</x:v>
      </x:c>
      <x:c r="V79" s="15" t="str">
        <x:v>Acceso público; reutilización por verificar</x:v>
      </x:c>
      <x:c r="W79" s="16" t="n">
        <x:v>46265</x:v>
      </x:c>
      <x:c r="X79" s="16" t="n">
        <x:v>46295</x:v>
      </x:c>
      <x:c r="Y79" s="15" t="str">
        <x:v>GALANZU - migración v1.0</x:v>
      </x:c>
      <x:c r="Z79" s="15" t="str">
        <x:v>Pública/oficial</x:v>
      </x:c>
      <x:c r="AA79" s="15" t="str">
        <x:v>Migración 1:1 desde v0.1. Categoría v0.1 'Pública/oficial' retirada; reclasificada mediante ejes independientes.</x:v>
      </x:c>
      <x:c r="AB79" s="15" t="str">
        <x:f>IF(COUNTIF($A$5:$A$135,A79)=1,"OK","DUPLICADO")</x:f>
        <x:v>OK</x:v>
      </x:c>
    </x:row>
    <x:row r="80" ht="58" customHeight="1">
      <x:c r="A80" s="15" t="str">
        <x:v>MP-A20</x:v>
      </x:c>
      <x:c r="B80" s="15" t="str">
        <x:v>Menorca Preservation · CCAA 2020</x:v>
      </x:c>
      <x:c r="C80" s="15" t="str">
        <x:v>Menorca Preservation / iniciativa vinculada</x:v>
      </x:c>
      <x:c r="D80" s="15" t="str">
        <x:v>Menorca Preservation / iniciativa vinculada</x:v>
      </x:c>
      <x:c r="E80" s="15" t="str">
        <x:v>Entidad social / ONG</x:v>
      </x:c>
      <x:c r="F80" s="15" t="str">
        <x:v>Documento / otro</x:v>
      </x:c>
      <x:c r="G80" s="15" t="str">
        <x:v>Institucional no oficial</x:v>
      </x:c>
      <x:c r="H80" s="15" t="str">
        <x:v>Primaria / productor original</x:v>
      </x:c>
      <x:c r="I80" s="15" t="str">
        <x:v>2020</x:v>
      </x:c>
      <x:c r="J80" s="15" t="str">
        <x:v>España / CCAA</x:v>
      </x:c>
      <x:c r="K80" s="120" t="str">
        <x:v>https://menorcapreservation.org/wp-content/uploads/2024/06/2020-Cuentas-Anuales-Menorca-Preservation.pdf</x:v>
      </x:c>
      <x:c r="L80" s="120" t="str"/>
      <x:c r="M80" s="15" t="str">
        <x:v>LOCALIZADA · extracción pendiente</x:v>
      </x:c>
      <x:c r="N80" s="15" t="str">
        <x:v>Localizada - extracción pendiente</x:v>
      </x:c>
      <x:c r="O80" s="15" t="str">
        <x:v>PGC histórico</x:v>
      </x:c>
      <x:c r="P80" s="15" t="str">
        <x:v>LOCALIZADA · extracción pendiente</x:v>
      </x:c>
      <x:c r="Q80" s="15" t="str">
        <x:v>No documentada en v0.1</x:v>
      </x:c>
      <x:c r="R80" s="15" t="str">
        <x:v>2020</x:v>
      </x:c>
      <x:c r="S80" s="15" t="str">
        <x:v>No documentada en v0.1</x:v>
      </x:c>
      <x:c r="T80" s="15" t="str">
        <x:v>PDF</x:v>
      </x:c>
      <x:c r="U80" s="15" t="str">
        <x:v>Pendiente de verificar</x:v>
      </x:c>
      <x:c r="V80" s="15" t="str">
        <x:v>Acceso público; reutilización por verificar</x:v>
      </x:c>
      <x:c r="W80" s="16" t="n">
        <x:v>46265</x:v>
      </x:c>
      <x:c r="X80" s="16" t="n">
        <x:v>46295</x:v>
      </x:c>
      <x:c r="Y80" s="15" t="str">
        <x:v>GALANZU - migración v1.0</x:v>
      </x:c>
      <x:c r="Z80" s="15" t="str">
        <x:v>Pública/oficial</x:v>
      </x:c>
      <x:c r="AA80" s="15" t="str">
        <x:v>Migración 1:1 desde v0.1. Categoría v0.1 'Pública/oficial' retirada; reclasificada mediante ejes independientes.</x:v>
      </x:c>
      <x:c r="AB80" s="15" t="str">
        <x:f>IF(COUNTIF($A$5:$A$135,A80)=1,"OK","DUPLICADO")</x:f>
        <x:v>OK</x:v>
      </x:c>
    </x:row>
    <x:row r="81" ht="58" customHeight="1">
      <x:c r="A81" s="15" t="str">
        <x:v>MP-A20-V</x:v>
      </x:c>
      <x:c r="B81" s="15" t="str">
        <x:v>Menorca Preservation · CCAA 2020</x:v>
      </x:c>
      <x:c r="C81" s="15" t="str">
        <x:v>Menorca Preservation / iniciativa vinculada</x:v>
      </x:c>
      <x:c r="D81" s="15" t="str">
        <x:v>Menorca Preservation / iniciativa vinculada</x:v>
      </x:c>
      <x:c r="E81" s="15" t="str">
        <x:v>Entidad social / ONG</x:v>
      </x:c>
      <x:c r="F81" s="15" t="str">
        <x:v>Documento / otro</x:v>
      </x:c>
      <x:c r="G81" s="15" t="str">
        <x:v>Institucional no oficial</x:v>
      </x:c>
      <x:c r="H81" s="15" t="str">
        <x:v>Primaria / productor original</x:v>
      </x:c>
      <x:c r="I81" s="15" t="str">
        <x:v>2020 + comparativa 2019</x:v>
      </x:c>
      <x:c r="J81" s="15" t="str">
        <x:v>España / CCAA</x:v>
      </x:c>
      <x:c r="K81" s="120" t="str">
        <x:v>https://menorcapreservation.org/wp-content/uploads/2024/06/2020-Cuentas-Anuales-Menorca-Preservation.pdf</x:v>
      </x:c>
      <x:c r="L81" s="120" t="str"/>
      <x:c r="M81" s="15" t="str">
        <x:v>VERIFICADA · EXTRAÍDA</x:v>
      </x:c>
      <x:c r="N81" s="15" t="str">
        <x:v>Verificada</x:v>
      </x:c>
      <x:c r="O81" s="15" t="str">
        <x:v>PGC + balance 2019–2020</x:v>
      </x:c>
      <x:c r="P81" s="15" t="str">
        <x:v>Verificación documental; no equivale a validación metodológica integral.</x:v>
      </x:c>
      <x:c r="Q81" s="15" t="str">
        <x:v>No documentada en v0.1</x:v>
      </x:c>
      <x:c r="R81" s="15" t="str">
        <x:v>2020 + comparativa 2019</x:v>
      </x:c>
      <x:c r="S81" s="15" t="str">
        <x:v>No documentada en v0.1</x:v>
      </x:c>
      <x:c r="T81" s="15" t="str">
        <x:v>PDF</x:v>
      </x:c>
      <x:c r="U81" s="15" t="str">
        <x:v>Pendiente de verificar</x:v>
      </x:c>
      <x:c r="V81" s="15" t="str">
        <x:v>Acceso público; reutilización por verificar</x:v>
      </x:c>
      <x:c r="W81" s="16" t="n">
        <x:v>46265</x:v>
      </x:c>
      <x:c r="X81" s="16" t="n">
        <x:v>46630</x:v>
      </x:c>
      <x:c r="Y81" s="15" t="str">
        <x:v>GALANZU - migración v1.0</x:v>
      </x:c>
      <x:c r="Z81" s="15" t="str">
        <x:v>Pública/oficial</x:v>
      </x:c>
      <x:c r="AA81" s="15" t="str">
        <x:v>Migración 1:1 desde v0.1. Categoría v0.1 'Pública/oficial' retirada; reclasificada mediante ejes independientes.</x:v>
      </x:c>
      <x:c r="AB81" s="15" t="str">
        <x:f>IF(COUNTIF($A$5:$A$135,A81)=1,"OK","DUPLICADO")</x:f>
        <x:v>OK</x:v>
      </x:c>
    </x:row>
    <x:row r="82" ht="58" customHeight="1">
      <x:c r="A82" s="15" t="str">
        <x:v>MP-A22</x:v>
      </x:c>
      <x:c r="B82" s="15" t="str">
        <x:v>Cuentas Anuales 2022</x:v>
      </x:c>
      <x:c r="C82" s="15" t="str">
        <x:v>Menorca Preservation / iniciativa vinculada</x:v>
      </x:c>
      <x:c r="D82" s="15" t="str">
        <x:v>Menorca Preservation / iniciativa vinculada</x:v>
      </x:c>
      <x:c r="E82" s="15" t="str">
        <x:v>Entidad social / ONG</x:v>
      </x:c>
      <x:c r="F82" s="15" t="str">
        <x:v>Documento / otro</x:v>
      </x:c>
      <x:c r="G82" s="15" t="str">
        <x:v>Institucional no oficial</x:v>
      </x:c>
      <x:c r="H82" s="15" t="str">
        <x:v>Primaria / productor original</x:v>
      </x:c>
      <x:c r="I82" s="15" t="str">
        <x:v>2022 + comparativa 2021</x:v>
      </x:c>
      <x:c r="J82" s="15" t="str">
        <x:v>No documentada en v0.1</x:v>
      </x:c>
      <x:c r="K82" s="120" t="str">
        <x:v>https://menorcapreservation.org/wp-content/uploads/2024/06/2022-Cuentas-Anuales-Menorca-Preservation.pdf</x:v>
      </x:c>
      <x:c r="L82" s="120" t="str"/>
      <x:c r="M82" s="15" t="str">
        <x:v>VERIFICADA</x:v>
      </x:c>
      <x:c r="N82" s="15" t="str">
        <x:v>Verificada</x:v>
      </x:c>
      <x:c r="O82" s="15" t="str">
        <x:v>PGC</x:v>
      </x:c>
      <x:c r="P82" s="15" t="str">
        <x:v>Verificación documental; no equivale a validación metodológica integral.</x:v>
      </x:c>
      <x:c r="Q82" s="15" t="str">
        <x:v>No documentada en v0.1</x:v>
      </x:c>
      <x:c r="R82" s="15" t="str">
        <x:v>2022 + comparativa 2021</x:v>
      </x:c>
      <x:c r="S82" s="15" t="str">
        <x:v>No documentada en v0.1</x:v>
      </x:c>
      <x:c r="T82" s="15" t="str">
        <x:v>PDF</x:v>
      </x:c>
      <x:c r="U82" s="15" t="str">
        <x:v>Pendiente de verificar</x:v>
      </x:c>
      <x:c r="V82" s="15" t="str">
        <x:v>Acceso público; reutilización por verificar</x:v>
      </x:c>
      <x:c r="W82" s="16" t="n">
        <x:v>46265</x:v>
      </x:c>
      <x:c r="X82" s="16" t="n">
        <x:v>46630</x:v>
      </x:c>
      <x:c r="Y82" s="15" t="str">
        <x:v>GALANZU - migración v1.0</x:v>
      </x:c>
      <x:c r="Z82" s="15" t="str">
        <x:v>Pública/oficial</x:v>
      </x:c>
      <x:c r="AA82" s="15" t="str">
        <x:v>Migración 1:1 desde v0.1. Categoría v0.1 'Pública/oficial' retirada; reclasificada mediante ejes independientes.</x:v>
      </x:c>
      <x:c r="AB82" s="15" t="str">
        <x:f>IF(COUNTIF($A$5:$A$135,A82)=1,"OK","DUPLICADO")</x:f>
        <x:v>OK</x:v>
      </x:c>
    </x:row>
    <x:row r="83" ht="58" customHeight="1">
      <x:c r="A83" s="15" t="str">
        <x:v>MP-A24</x:v>
      </x:c>
      <x:c r="B83" s="15" t="str">
        <x:v>Cuentas Anuales 2024</x:v>
      </x:c>
      <x:c r="C83" s="15" t="str">
        <x:v>Menorca Preservation / iniciativa vinculada</x:v>
      </x:c>
      <x:c r="D83" s="15" t="str">
        <x:v>Menorca Preservation / iniciativa vinculada</x:v>
      </x:c>
      <x:c r="E83" s="15" t="str">
        <x:v>Entidad social / ONG</x:v>
      </x:c>
      <x:c r="F83" s="15" t="str">
        <x:v>Documento / otro</x:v>
      </x:c>
      <x:c r="G83" s="15" t="str">
        <x:v>Institucional no oficial</x:v>
      </x:c>
      <x:c r="H83" s="15" t="str">
        <x:v>Primaria / productor original</x:v>
      </x:c>
      <x:c r="I83" s="15" t="str">
        <x:v>2024 + comparativa 2023</x:v>
      </x:c>
      <x:c r="J83" s="15" t="str">
        <x:v>No documentada en v0.1</x:v>
      </x:c>
      <x:c r="K83" s="120" t="str">
        <x:v>https://menorcapreservation.org/wp-content/uploads/2026/01/CCAA-2024.pdf</x:v>
      </x:c>
      <x:c r="L83" s="120" t="str"/>
      <x:c r="M83" s="15" t="str">
        <x:v>VERIFICADA</x:v>
      </x:c>
      <x:c r="N83" s="15" t="str">
        <x:v>Verificada</x:v>
      </x:c>
      <x:c r="O83" s="15" t="str">
        <x:v>PGC + balance</x:v>
      </x:c>
      <x:c r="P83" s="15" t="str">
        <x:v>Verificación documental; no equivale a validación metodológica integral.</x:v>
      </x:c>
      <x:c r="Q83" s="15" t="str">
        <x:v>No documentada en v0.1</x:v>
      </x:c>
      <x:c r="R83" s="15" t="str">
        <x:v>2024 + comparativa 2023</x:v>
      </x:c>
      <x:c r="S83" s="15" t="str">
        <x:v>No documentada en v0.1</x:v>
      </x:c>
      <x:c r="T83" s="15" t="str">
        <x:v>PDF</x:v>
      </x:c>
      <x:c r="U83" s="15" t="str">
        <x:v>Pendiente de verificar</x:v>
      </x:c>
      <x:c r="V83" s="15" t="str">
        <x:v>Acceso público; reutilización por verificar</x:v>
      </x:c>
      <x:c r="W83" s="16" t="n">
        <x:v>46265</x:v>
      </x:c>
      <x:c r="X83" s="16" t="n">
        <x:v>46630</x:v>
      </x:c>
      <x:c r="Y83" s="15" t="str">
        <x:v>GALANZU - migración v1.0</x:v>
      </x:c>
      <x:c r="Z83" s="15" t="str">
        <x:v>Pública/oficial</x:v>
      </x:c>
      <x:c r="AA83" s="15" t="str">
        <x:v>Migración 1:1 desde v0.1. Categoría v0.1 'Pública/oficial' retirada; reclasificada mediante ejes independientes.</x:v>
      </x:c>
      <x:c r="AB83" s="15" t="str">
        <x:f>IF(COUNTIF($A$5:$A$135,A83)=1,"OK","DUPLICADO")</x:f>
        <x:v>OK</x:v>
      </x:c>
    </x:row>
    <x:row r="84" ht="58" customHeight="1">
      <x:c r="A84" s="15" t="str">
        <x:v>MP-R19</x:v>
      </x:c>
      <x:c r="B84" s="15" t="str">
        <x:v>Informe 2018–2019</x:v>
      </x:c>
      <x:c r="C84" s="15" t="str">
        <x:v>Menorca Preservation / iniciativa vinculada</x:v>
      </x:c>
      <x:c r="D84" s="15" t="str">
        <x:v>Menorca Preservation / iniciativa vinculada</x:v>
      </x:c>
      <x:c r="E84" s="15" t="str">
        <x:v>Entidad social / ONG</x:v>
      </x:c>
      <x:c r="F84" s="15" t="str">
        <x:v>Documento / otro</x:v>
      </x:c>
      <x:c r="G84" s="15" t="str">
        <x:v>Institucional no oficial</x:v>
      </x:c>
      <x:c r="H84" s="15" t="str">
        <x:v>Primaria / productor original</x:v>
      </x:c>
      <x:c r="I84" s="15" t="str">
        <x:v>2018–2019</x:v>
      </x:c>
      <x:c r="J84" s="15" t="str">
        <x:v>No documentada en v0.1</x:v>
      </x:c>
      <x:c r="K84" s="120" t="str">
        <x:v>https://menorcapreservation.org/wp-content/uploads/2022/10/Informe-FPM-2018-y-2019.pdf</x:v>
      </x:c>
      <x:c r="L84" s="120" t="str"/>
      <x:c r="M84" s="15" t="str">
        <x:v>LOCALIZADA</x:v>
      </x:c>
      <x:c r="N84" s="15" t="str">
        <x:v>Localizada - extracción pendiente</x:v>
      </x:c>
      <x:c r="O84" s="15" t="str">
        <x:v>Extracción histórica pendiente</x:v>
      </x:c>
      <x:c r="P84" s="15" t="str">
        <x:v>LOCALIZADA</x:v>
      </x:c>
      <x:c r="Q84" s="15" t="str">
        <x:v>No documentada en v0.1</x:v>
      </x:c>
      <x:c r="R84" s="15" t="str">
        <x:v>2018–2019</x:v>
      </x:c>
      <x:c r="S84" s="15" t="str">
        <x:v>No documentada en v0.1</x:v>
      </x:c>
      <x:c r="T84" s="15" t="str">
        <x:v>PDF</x:v>
      </x:c>
      <x:c r="U84" s="15" t="str">
        <x:v>Pendiente de verificar</x:v>
      </x:c>
      <x:c r="V84" s="15" t="str">
        <x:v>Acceso público; reutilización por verificar</x:v>
      </x:c>
      <x:c r="W84" s="16" t="n">
        <x:v>46265</x:v>
      </x:c>
      <x:c r="X84" s="16" t="n">
        <x:v>46295</x:v>
      </x:c>
      <x:c r="Y84" s="15" t="str">
        <x:v>GALANZU - migración v1.0</x:v>
      </x:c>
      <x:c r="Z84" s="15" t="str">
        <x:v>Pública/oficial</x:v>
      </x:c>
      <x:c r="AA84" s="15" t="str">
        <x:v>Migración 1:1 desde v0.1. Categoría v0.1 'Pública/oficial' retirada; reclasificada mediante ejes independientes.</x:v>
      </x:c>
      <x:c r="AB84" s="15" t="str">
        <x:f>IF(COUNTIF($A$5:$A$135,A84)=1,"OK","DUPLICADO")</x:f>
        <x:v>OK</x:v>
      </x:c>
    </x:row>
    <x:row r="85" ht="58" customHeight="1">
      <x:c r="A85" s="15" t="str">
        <x:v>MP-R21</x:v>
      </x:c>
      <x:c r="B85" s="15" t="str">
        <x:v>Memoria 2020–2021</x:v>
      </x:c>
      <x:c r="C85" s="15" t="str">
        <x:v>Menorca Preservation / iniciativa vinculada</x:v>
      </x:c>
      <x:c r="D85" s="15" t="str">
        <x:v>Menorca Preservation / iniciativa vinculada</x:v>
      </x:c>
      <x:c r="E85" s="15" t="str">
        <x:v>Entidad social / ONG</x:v>
      </x:c>
      <x:c r="F85" s="15" t="str">
        <x:v>Documento / otro</x:v>
      </x:c>
      <x:c r="G85" s="15" t="str">
        <x:v>Institucional no oficial</x:v>
      </x:c>
      <x:c r="H85" s="15" t="str">
        <x:v>Primaria / productor original</x:v>
      </x:c>
      <x:c r="I85" s="15" t="str">
        <x:v>2020–2021</x:v>
      </x:c>
      <x:c r="J85" s="15" t="str">
        <x:v>No documentada en v0.1</x:v>
      </x:c>
      <x:c r="K85" s="120" t="str">
        <x:v>https://menorcapreservation.org/wp-content/uploads/2022/07/Menorca-Preservation-Memoria-2020-2021.pdf</x:v>
      </x:c>
      <x:c r="L85" s="120" t="str"/>
      <x:c r="M85" s="15" t="str">
        <x:v>VERIFICADA</x:v>
      </x:c>
      <x:c r="N85" s="15" t="str">
        <x:v>Verificada</x:v>
      </x:c>
      <x:c r="O85" s="15" t="str">
        <x:v>Impacto + tesorería</x:v>
      </x:c>
      <x:c r="P85" s="15" t="str">
        <x:v>Verificación documental; no equivale a validación metodológica integral.</x:v>
      </x:c>
      <x:c r="Q85" s="15" t="str">
        <x:v>No documentada en v0.1</x:v>
      </x:c>
      <x:c r="R85" s="15" t="str">
        <x:v>2020–2021</x:v>
      </x:c>
      <x:c r="S85" s="15" t="str">
        <x:v>No documentada en v0.1</x:v>
      </x:c>
      <x:c r="T85" s="15" t="str">
        <x:v>PDF</x:v>
      </x:c>
      <x:c r="U85" s="15" t="str">
        <x:v>Pendiente de verificar</x:v>
      </x:c>
      <x:c r="V85" s="15" t="str">
        <x:v>Acceso público; reutilización por verificar</x:v>
      </x:c>
      <x:c r="W85" s="16" t="n">
        <x:v>46265</x:v>
      </x:c>
      <x:c r="X85" s="16" t="n">
        <x:v>46630</x:v>
      </x:c>
      <x:c r="Y85" s="15" t="str">
        <x:v>GALANZU - migración v1.0</x:v>
      </x:c>
      <x:c r="Z85" s="15" t="str">
        <x:v>Pública/oficial</x:v>
      </x:c>
      <x:c r="AA85" s="15" t="str">
        <x:v>Migración 1:1 desde v0.1. Categoría v0.1 'Pública/oficial' retirada; reclasificada mediante ejes independientes.</x:v>
      </x:c>
      <x:c r="AB85" s="15" t="str">
        <x:f>IF(COUNTIF($A$5:$A$135,A85)=1,"OK","DUPLICADO")</x:f>
        <x:v>OK</x:v>
      </x:c>
    </x:row>
    <x:row r="86" ht="58" customHeight="1">
      <x:c r="A86" s="15" t="str">
        <x:v>MP-R23</x:v>
      </x:c>
      <x:c r="B86" s="15" t="str">
        <x:v>Memoria 2022–2023</x:v>
      </x:c>
      <x:c r="C86" s="15" t="str">
        <x:v>Menorca Preservation / iniciativa vinculada</x:v>
      </x:c>
      <x:c r="D86" s="15" t="str">
        <x:v>Menorca Preservation / iniciativa vinculada</x:v>
      </x:c>
      <x:c r="E86" s="15" t="str">
        <x:v>Entidad social / ONG</x:v>
      </x:c>
      <x:c r="F86" s="15" t="str">
        <x:v>Documento / otro</x:v>
      </x:c>
      <x:c r="G86" s="15" t="str">
        <x:v>Institucional no oficial</x:v>
      </x:c>
      <x:c r="H86" s="15" t="str">
        <x:v>Primaria / productor original</x:v>
      </x:c>
      <x:c r="I86" s="15" t="str">
        <x:v>2022–2023</x:v>
      </x:c>
      <x:c r="J86" s="15" t="str">
        <x:v>No documentada en v0.1</x:v>
      </x:c>
      <x:c r="K86" s="120" t="str">
        <x:v>https://menorcapreservation.org/wp-content/uploads/2024/05/2022-23_Informe-Bianual.pdf</x:v>
      </x:c>
      <x:c r="L86" s="120" t="str"/>
      <x:c r="M86" s="15" t="str">
        <x:v>VERIFICADA</x:v>
      </x:c>
      <x:c r="N86" s="15" t="str">
        <x:v>Verificada</x:v>
      </x:c>
      <x:c r="O86" s="15" t="str">
        <x:v>Impacto + tesorería</x:v>
      </x:c>
      <x:c r="P86" s="15" t="str">
        <x:v>Verificación documental; no equivale a validación metodológica integral.</x:v>
      </x:c>
      <x:c r="Q86" s="15" t="str">
        <x:v>No documentada en v0.1</x:v>
      </x:c>
      <x:c r="R86" s="15" t="str">
        <x:v>2022–2023</x:v>
      </x:c>
      <x:c r="S86" s="15" t="str">
        <x:v>No documentada en v0.1</x:v>
      </x:c>
      <x:c r="T86" s="15" t="str">
        <x:v>PDF</x:v>
      </x:c>
      <x:c r="U86" s="15" t="str">
        <x:v>Pendiente de verificar</x:v>
      </x:c>
      <x:c r="V86" s="15" t="str">
        <x:v>Acceso público; reutilización por verificar</x:v>
      </x:c>
      <x:c r="W86" s="16" t="n">
        <x:v>46265</x:v>
      </x:c>
      <x:c r="X86" s="16" t="n">
        <x:v>46630</x:v>
      </x:c>
      <x:c r="Y86" s="15" t="str">
        <x:v>GALANZU - migración v1.0</x:v>
      </x:c>
      <x:c r="Z86" s="15" t="str">
        <x:v>Pública/oficial</x:v>
      </x:c>
      <x:c r="AA86" s="15" t="str">
        <x:v>Migración 1:1 desde v0.1. Categoría v0.1 'Pública/oficial' retirada; reclasificada mediante ejes independientes.</x:v>
      </x:c>
      <x:c r="AB86" s="15" t="str">
        <x:f>IF(COUNTIF($A$5:$A$135,A86)=1,"OK","DUPLICADO")</x:f>
        <x:v>OK</x:v>
      </x:c>
    </x:row>
    <x:row r="87" ht="58" customHeight="1">
      <x:c r="A87" s="15" t="str">
        <x:v>MP-R24</x:v>
      </x:c>
      <x:c r="B87" s="15" t="str">
        <x:v>Memoria 2024</x:v>
      </x:c>
      <x:c r="C87" s="15" t="str">
        <x:v>Menorca Preservation / iniciativa vinculada</x:v>
      </x:c>
      <x:c r="D87" s="15" t="str">
        <x:v>Menorca Preservation / iniciativa vinculada</x:v>
      </x:c>
      <x:c r="E87" s="15" t="str">
        <x:v>Entidad social / ONG</x:v>
      </x:c>
      <x:c r="F87" s="15" t="str">
        <x:v>Documento / otro</x:v>
      </x:c>
      <x:c r="G87" s="15" t="str">
        <x:v>Institucional no oficial</x:v>
      </x:c>
      <x:c r="H87" s="15" t="str">
        <x:v>Primaria / productor original</x:v>
      </x:c>
      <x:c r="I87" s="15" t="str">
        <x:v>2024</x:v>
      </x:c>
      <x:c r="J87" s="15" t="str">
        <x:v>No documentada en v0.1</x:v>
      </x:c>
      <x:c r="K87" s="120" t="str">
        <x:v>https://menorcapreservation.org/wp-content/uploads/2025/06/2024-Memoria-Report-Booklet.pdf</x:v>
      </x:c>
      <x:c r="L87" s="120" t="str"/>
      <x:c r="M87" s="15" t="str">
        <x:v>VERIFICADA</x:v>
      </x:c>
      <x:c r="N87" s="15" t="str">
        <x:v>Verificada</x:v>
      </x:c>
      <x:c r="O87" s="15" t="str">
        <x:v>Impacto + tesorería</x:v>
      </x:c>
      <x:c r="P87" s="15" t="str">
        <x:v>Verificación documental; no equivale a validación metodológica integral.</x:v>
      </x:c>
      <x:c r="Q87" s="15" t="str">
        <x:v>No documentada en v0.1</x:v>
      </x:c>
      <x:c r="R87" s="15" t="str">
        <x:v>2024</x:v>
      </x:c>
      <x:c r="S87" s="15" t="str">
        <x:v>No documentada en v0.1</x:v>
      </x:c>
      <x:c r="T87" s="15" t="str">
        <x:v>PDF</x:v>
      </x:c>
      <x:c r="U87" s="15" t="str">
        <x:v>Pendiente de verificar</x:v>
      </x:c>
      <x:c r="V87" s="15" t="str">
        <x:v>Acceso público; reutilización por verificar</x:v>
      </x:c>
      <x:c r="W87" s="16" t="n">
        <x:v>46265</x:v>
      </x:c>
      <x:c r="X87" s="16" t="n">
        <x:v>46630</x:v>
      </x:c>
      <x:c r="Y87" s="15" t="str">
        <x:v>GALANZU - migración v1.0</x:v>
      </x:c>
      <x:c r="Z87" s="15" t="str">
        <x:v>Pública/oficial</x:v>
      </x:c>
      <x:c r="AA87" s="15" t="str">
        <x:v>Migración 1:1 desde v0.1. Categoría v0.1 'Pública/oficial' retirada; reclasificada mediante ejes independientes.</x:v>
      </x:c>
      <x:c r="AB87" s="15" t="str">
        <x:f>IF(COUNTIF($A$5:$A$135,A87)=1,"OK","DUPLICADO")</x:f>
        <x:v>OK</x:v>
      </x:c>
    </x:row>
    <x:row r="88" ht="58" customHeight="1">
      <x:c r="A88" s="15" t="str">
        <x:v>MP-R25</x:v>
      </x:c>
      <x:c r="B88" s="15" t="str">
        <x:v>Memoria 2025</x:v>
      </x:c>
      <x:c r="C88" s="15" t="str">
        <x:v>Menorca Preservation / iniciativa vinculada</x:v>
      </x:c>
      <x:c r="D88" s="15" t="str">
        <x:v>Menorca Preservation / iniciativa vinculada</x:v>
      </x:c>
      <x:c r="E88" s="15" t="str">
        <x:v>Entidad social / ONG</x:v>
      </x:c>
      <x:c r="F88" s="15" t="str">
        <x:v>Documento / otro</x:v>
      </x:c>
      <x:c r="G88" s="15" t="str">
        <x:v>Institucional no oficial</x:v>
      </x:c>
      <x:c r="H88" s="15" t="str">
        <x:v>Primaria / productor original</x:v>
      </x:c>
      <x:c r="I88" s="15" t="str">
        <x:v>2025</x:v>
      </x:c>
      <x:c r="J88" s="15" t="str">
        <x:v>No documentada en v0.1</x:v>
      </x:c>
      <x:c r="K88" s="120" t="str">
        <x:v>https://menorcapreservation.org/wp-content/uploads/2026/06/2025-MEMORIA-REPORT-Booklet_compressed.pdf</x:v>
      </x:c>
      <x:c r="L88" s="120" t="str"/>
      <x:c r="M88" s="15" t="str">
        <x:v>VERIFICADA</x:v>
      </x:c>
      <x:c r="N88" s="15" t="str">
        <x:v>Verificada</x:v>
      </x:c>
      <x:c r="O88" s="15" t="str">
        <x:v>Impacto + tesorería</x:v>
      </x:c>
      <x:c r="P88" s="15" t="str">
        <x:v>Verificación documental; no equivale a validación metodológica integral.</x:v>
      </x:c>
      <x:c r="Q88" s="15" t="str">
        <x:v>No documentada en v0.1</x:v>
      </x:c>
      <x:c r="R88" s="15" t="str">
        <x:v>2025</x:v>
      </x:c>
      <x:c r="S88" s="15" t="str">
        <x:v>No documentada en v0.1</x:v>
      </x:c>
      <x:c r="T88" s="15" t="str">
        <x:v>PDF</x:v>
      </x:c>
      <x:c r="U88" s="15" t="str">
        <x:v>Pendiente de verificar</x:v>
      </x:c>
      <x:c r="V88" s="15" t="str">
        <x:v>Acceso público; reutilización por verificar</x:v>
      </x:c>
      <x:c r="W88" s="16" t="n">
        <x:v>46265</x:v>
      </x:c>
      <x:c r="X88" s="16" t="n">
        <x:v>46630</x:v>
      </x:c>
      <x:c r="Y88" s="15" t="str">
        <x:v>GALANZU - migración v1.0</x:v>
      </x:c>
      <x:c r="Z88" s="15" t="str">
        <x:v>Pública/oficial</x:v>
      </x:c>
      <x:c r="AA88" s="15" t="str">
        <x:v>Migración 1:1 desde v0.1. Categoría v0.1 'Pública/oficial' retirada; reclasificada mediante ejes independientes.</x:v>
      </x:c>
      <x:c r="AB88" s="15" t="str">
        <x:f>IF(COUNTIF($A$5:$A$135,A88)=1,"OK","DUPLICADO")</x:f>
        <x:v>OK</x:v>
      </x:c>
    </x:row>
    <x:row r="89" ht="58" customHeight="1">
      <x:c r="A89" s="15" t="str">
        <x:v>MP-TR</x:v>
      </x:c>
      <x:c r="B89" s="15" t="str">
        <x:v>Menorca Preservation · Transparency</x:v>
      </x:c>
      <x:c r="C89" s="15" t="str">
        <x:v>Menorca Preservation / iniciativa vinculada</x:v>
      </x:c>
      <x:c r="D89" s="15" t="str">
        <x:v>Menorca Preservation / iniciativa vinculada</x:v>
      </x:c>
      <x:c r="E89" s="15" t="str">
        <x:v>Entidad social / ONG</x:v>
      </x:c>
      <x:c r="F89" s="15" t="str">
        <x:v>Recurso web</x:v>
      </x:c>
      <x:c r="G89" s="15" t="str">
        <x:v>Institucional no oficial</x:v>
      </x:c>
      <x:c r="H89" s="15" t="str">
        <x:v>Primaria / productor original</x:v>
      </x:c>
      <x:c r="I89" s="15" t="str">
        <x:v>Memorias 2018–2025; CCAA 2018–2024</x:v>
      </x:c>
      <x:c r="J89" s="15" t="str">
        <x:v>España / CCAA</x:v>
      </x:c>
      <x:c r="K89" s="120" t="str">
        <x:v>https://menorcapreservation.org/transparency/</x:v>
      </x:c>
      <x:c r="L89" s="120" t="str"/>
      <x:c r="M89" s="15" t="str">
        <x:v>VERIFICADA</x:v>
      </x:c>
      <x:c r="N89" s="15" t="str">
        <x:v>Verificada</x:v>
      </x:c>
      <x:c r="O89" s="15" t="str">
        <x:v>Inventario documental</x:v>
      </x:c>
      <x:c r="P89" s="15" t="str">
        <x:v>Verificación documental; no equivale a validación metodológica integral.</x:v>
      </x:c>
      <x:c r="Q89" s="15" t="str">
        <x:v>No documentada en v0.1</x:v>
      </x:c>
      <x:c r="R89" s="15" t="str">
        <x:v>Memorias 2018–2025; CCAA 2018–2024</x:v>
      </x:c>
      <x:c r="S89" s="15" t="str">
        <x:v>No documentada en v0.1</x:v>
      </x:c>
      <x:c r="T89" s="15" t="str">
        <x:v>HTML</x:v>
      </x:c>
      <x:c r="U89" s="15" t="str">
        <x:v>Pendiente de verificar</x:v>
      </x:c>
      <x:c r="V89" s="15" t="str">
        <x:v>Acceso público; reutilización por verificar</x:v>
      </x:c>
      <x:c r="W89" s="16" t="n">
        <x:v>46265</x:v>
      </x:c>
      <x:c r="X89" s="16" t="n">
        <x:v>46630</x:v>
      </x:c>
      <x:c r="Y89" s="15" t="str">
        <x:v>GALANZU - migración v1.0</x:v>
      </x:c>
      <x:c r="Z89" s="15" t="str">
        <x:v>Pública/oficial</x:v>
      </x:c>
      <x:c r="AA89" s="15" t="str">
        <x:v>Migración 1:1 desde v0.1. Categoría v0.1 'Pública/oficial' retirada; reclasificada mediante ejes independientes.</x:v>
      </x:c>
      <x:c r="AB89" s="15" t="str">
        <x:f>IF(COUNTIF($A$5:$A$135,A89)=1,"OK","DUPLICADO")</x:f>
        <x:v>OK</x:v>
      </x:c>
    </x:row>
    <x:row r="90" ht="58" customHeight="1">
      <x:c r="A90" s="15" t="str">
        <x:v>OBS-A2030</x:v>
      </x:c>
      <x:c r="B90" s="15" t="str">
        <x:v>Agenda Urbana Menorca · indicadores</x:v>
      </x:c>
      <x:c r="C90" s="15" t="str">
        <x:v>OBSAM</x:v>
      </x:c>
      <x:c r="D90" s="15" t="str">
        <x:v>OBSAM</x:v>
      </x:c>
      <x:c r="E90" s="15" t="str">
        <x:v>Observatorio / entidad científico-técnica</x:v>
      </x:c>
      <x:c r="F90" s="15" t="str">
        <x:v>Recurso web</x:v>
      </x:c>
      <x:c r="G90" s="15" t="str">
        <x:v>Institucional no oficial</x:v>
      </x:c>
      <x:c r="H90" s="15" t="str">
        <x:v>Primaria / productor original</x:v>
      </x:c>
      <x:c r="I90" s="15" t="str">
        <x:v>Actual</x:v>
      </x:c>
      <x:c r="J90" s="15" t="str">
        <x:v>Menorca</x:v>
      </x:c>
      <x:c r="K90" s="120" t="str">
        <x:v>https://agenda2030.obsam.cat/es</x:v>
      </x:c>
      <x:c r="L90" s="120" t="str"/>
      <x:c r="M90" s="15" t="str">
        <x:v>VERIFICADA</x:v>
      </x:c>
      <x:c r="N90" s="15" t="str">
        <x:v>Verificada</x:v>
      </x:c>
      <x:c r="O90" s="15" t="str">
        <x:v>Definiciones agua, residuos, energía</x:v>
      </x:c>
      <x:c r="P90" s="15" t="str">
        <x:v>Verificación documental; no equivale a validación metodológica integral.</x:v>
      </x:c>
      <x:c r="Q90" s="15" t="str">
        <x:v>No documentada en v0.1</x:v>
      </x:c>
      <x:c r="R90" s="15" t="str">
        <x:v>Actual</x:v>
      </x:c>
      <x:c r="S90" s="15" t="str">
        <x:v>No documentada en v0.1</x:v>
      </x:c>
      <x:c r="T90" s="15" t="str">
        <x:v>HTML</x:v>
      </x:c>
      <x:c r="U90" s="15" t="str">
        <x:v>Pendiente de verificar</x:v>
      </x:c>
      <x:c r="V90" s="15" t="str">
        <x:v>Acceso público; reutilización por verificar</x:v>
      </x:c>
      <x:c r="W90" s="16" t="n">
        <x:v>46265</x:v>
      </x:c>
      <x:c r="X90" s="16" t="n">
        <x:v>46630</x:v>
      </x:c>
      <x:c r="Y90" s="15" t="str">
        <x:v>GALANZU - migración v1.0</x:v>
      </x:c>
      <x:c r="Z90" s="15" t="str">
        <x:v>Pública/oficial</x:v>
      </x:c>
      <x:c r="AA90" s="15" t="str">
        <x:v>Migración 1:1 desde v0.1. Categoría v0.1 'Pública/oficial' retirada; reclasificada mediante ejes independientes.</x:v>
      </x:c>
      <x:c r="AB90" s="15" t="str">
        <x:f>IF(COUNTIF($A$5:$A$135,A90)=1,"OK","DUPLICADO")</x:f>
        <x:v>OK</x:v>
      </x:c>
    </x:row>
    <x:row r="91" ht="58" customHeight="1">
      <x:c r="A91" s="15" t="str">
        <x:v>OBS-AER</x:v>
      </x:c>
      <x:c r="B91" s="15" t="str">
        <x:v>OBSAM · Indicadores agua, energía y residuos</x:v>
      </x:c>
      <x:c r="C91" s="15" t="str">
        <x:v>OBSAM</x:v>
      </x:c>
      <x:c r="D91" s="15" t="str">
        <x:v>OBSAM</x:v>
      </x:c>
      <x:c r="E91" s="15" t="str">
        <x:v>Observatorio / entidad científico-técnica</x:v>
      </x:c>
      <x:c r="F91" s="15" t="str">
        <x:v>Recurso web</x:v>
      </x:c>
      <x:c r="G91" s="15" t="str">
        <x:v>Institucional no oficial</x:v>
      </x:c>
      <x:c r="H91" s="15" t="str">
        <x:v>Primaria / productor original</x:v>
      </x:c>
      <x:c r="I91" s="15" t="str">
        <x:v>2019–2025</x:v>
      </x:c>
      <x:c r="J91" s="15" t="str">
        <x:v>No documentada en v0.1</x:v>
      </x:c>
      <x:c r="K91" s="120" t="str">
        <x:v>https://www.obsam.cat/sistemes-indicadors/indicadors-pla-accio-rb/</x:v>
      </x:c>
      <x:c r="L91" s="120" t="str"/>
      <x:c r="M91" s="15" t="str">
        <x:v>VERIFICADA</x:v>
      </x:c>
      <x:c r="N91" s="15" t="str">
        <x:v>Verificada</x:v>
      </x:c>
      <x:c r="O91" s="15" t="str">
        <x:v>Mapa de variables; extracción tabular pendiente</x:v>
      </x:c>
      <x:c r="P91" s="15" t="str">
        <x:v>Verificación documental; no equivale a validación metodológica integral.</x:v>
      </x:c>
      <x:c r="Q91" s="15" t="str">
        <x:v>No documentada en v0.1</x:v>
      </x:c>
      <x:c r="R91" s="15" t="str">
        <x:v>2019–2025</x:v>
      </x:c>
      <x:c r="S91" s="15" t="str">
        <x:v>No documentada en v0.1</x:v>
      </x:c>
      <x:c r="T91" s="15" t="str">
        <x:v>HTML</x:v>
      </x:c>
      <x:c r="U91" s="15" t="str">
        <x:v>Pendiente de verificar</x:v>
      </x:c>
      <x:c r="V91" s="15" t="str">
        <x:v>Acceso público; reutilización por verificar</x:v>
      </x:c>
      <x:c r="W91" s="16" t="n">
        <x:v>46265</x:v>
      </x:c>
      <x:c r="X91" s="16" t="n">
        <x:v>46630</x:v>
      </x:c>
      <x:c r="Y91" s="15" t="str">
        <x:v>GALANZU - migración v1.0</x:v>
      </x:c>
      <x:c r="Z91" s="15" t="str">
        <x:v>Pública/oficial</x:v>
      </x:c>
      <x:c r="AA91" s="15" t="str">
        <x:v>Migración 1:1 desde v0.1. Categoría v0.1 'Pública/oficial' retirada; reclasificada mediante ejes independientes.</x:v>
      </x:c>
      <x:c r="AB91" s="15" t="str">
        <x:f>IF(COUNTIF($A$5:$A$135,A91)=1,"OK","DUPLICADO")</x:f>
        <x:v>OK</x:v>
      </x:c>
    </x:row>
    <x:row r="92" ht="58" customHeight="1">
      <x:c r="A92" s="15" t="str">
        <x:v>OBS-DONUT</x:v>
      </x:c>
      <x:c r="B92" s="15" t="str">
        <x:v>Estudio economía del donut alojado por OBSAM</x:v>
      </x:c>
      <x:c r="C92" s="15" t="str">
        <x:v>OBSAM</x:v>
      </x:c>
      <x:c r="D92" s="15" t="str">
        <x:v>OBSAM</x:v>
      </x:c>
      <x:c r="E92" s="15" t="str">
        <x:v>Observatorio / entidad científico-técnica</x:v>
      </x:c>
      <x:c r="F92" s="15" t="str">
        <x:v>Documento / otro</x:v>
      </x:c>
      <x:c r="G92" s="15" t="str">
        <x:v>Institucional no oficial</x:v>
      </x:c>
      <x:c r="H92" s="15" t="str">
        <x:v>Mixta / por revisar</x:v>
      </x:c>
      <x:c r="I92" s="15" t="str">
        <x:v>2019</x:v>
      </x:c>
      <x:c r="J92" s="15" t="str">
        <x:v>No documentada en v0.1</x:v>
      </x:c>
      <x:c r="K92" s="120" t="str">
        <x:v>https://www.obsam.cat/wp-content/uploads/2021/07/Joan-Perez-Capdevila-TFG-2021-Leconomia-donut-i-Menorca.pdf</x:v>
      </x:c>
      <x:c r="L92" s="120" t="str"/>
      <x:c r="M92" s="15" t="str">
        <x:v>VERIFICADA COMO ANCLA</x:v>
      </x:c>
      <x:c r="N92" s="15" t="str">
        <x:v>Verificada</x:v>
      </x:c>
      <x:c r="O92" s="15" t="str">
        <x:v>Agua y residuos 2019; buscar primario antes del informe final</x:v>
      </x:c>
      <x:c r="P92" s="15" t="str">
        <x:v>Verificación documental; no equivale a validación metodológica integral.</x:v>
      </x:c>
      <x:c r="Q92" s="15" t="str">
        <x:v>No documentada en v0.1</x:v>
      </x:c>
      <x:c r="R92" s="15" t="str">
        <x:v>2019</x:v>
      </x:c>
      <x:c r="S92" s="15" t="str">
        <x:v>No documentada en v0.1</x:v>
      </x:c>
      <x:c r="T92" s="15" t="str">
        <x:v>PDF</x:v>
      </x:c>
      <x:c r="U92" s="15" t="str">
        <x:v>Pendiente de verificar</x:v>
      </x:c>
      <x:c r="V92" s="15" t="str">
        <x:v>Acceso público; reutilización por verificar</x:v>
      </x:c>
      <x:c r="W92" s="16" t="n">
        <x:v>46265</x:v>
      </x:c>
      <x:c r="X92" s="16" t="n">
        <x:v>46630</x:v>
      </x:c>
      <x:c r="Y92" s="15" t="str">
        <x:v>GALANZU - migración v1.0</x:v>
      </x:c>
      <x:c r="Z92" s="15" t="str">
        <x:v>Otra/mixta</x:v>
      </x:c>
      <x:c r="AA92" s="15" t="str">
        <x:v>Migración 1:1 desde v0.1. Categoría v0.1 'Otra/mixta' retirada; reclasificada mediante ejes independientes.</x:v>
      </x:c>
      <x:c r="AB92" s="15" t="str">
        <x:f>IF(COUNTIF($A$5:$A$135,A92)=1,"OK","DUPLICADO")</x:f>
        <x:v>OK</x:v>
      </x:c>
    </x:row>
    <x:row r="93" ht="58" customHeight="1">
      <x:c r="A93" s="15" t="str">
        <x:v>OBS-IND</x:v>
      </x:c>
      <x:c r="B93" s="15" t="str">
        <x:v>OBSAM · Indicadores Reserva Biosfera</x:v>
      </x:c>
      <x:c r="C93" s="15" t="str">
        <x:v>OBSAM</x:v>
      </x:c>
      <x:c r="D93" s="15" t="str">
        <x:v>OBSAM</x:v>
      </x:c>
      <x:c r="E93" s="15" t="str">
        <x:v>Observatorio / entidad científico-técnica</x:v>
      </x:c>
      <x:c r="F93" s="15" t="str">
        <x:v>Recurso web</x:v>
      </x:c>
      <x:c r="G93" s="15" t="str">
        <x:v>Institucional no oficial</x:v>
      </x:c>
      <x:c r="H93" s="15" t="str">
        <x:v>Primaria / productor original</x:v>
      </x:c>
      <x:c r="I93" s="15" t="str">
        <x:v>2019–2025</x:v>
      </x:c>
      <x:c r="J93" s="15" t="str">
        <x:v>No documentada en v0.1</x:v>
      </x:c>
      <x:c r="K93" s="120" t="str">
        <x:v>https://www.obsam.cat/sistemes-indicadors/indicadors-pla-accio-rb/</x:v>
      </x:c>
      <x:c r="L93" s="120" t="str"/>
      <x:c r="M93" s="15" t="str">
        <x:v>VERIFICADA</x:v>
      </x:c>
      <x:c r="N93" s="15" t="str">
        <x:v>Verificada</x:v>
      </x:c>
      <x:c r="O93" s="15" t="str">
        <x:v>Indicadores externos</x:v>
      </x:c>
      <x:c r="P93" s="15" t="str">
        <x:v>Verificación documental; no equivale a validación metodológica integral.</x:v>
      </x:c>
      <x:c r="Q93" s="15" t="str">
        <x:v>No documentada en v0.1</x:v>
      </x:c>
      <x:c r="R93" s="15" t="str">
        <x:v>2019–2025</x:v>
      </x:c>
      <x:c r="S93" s="15" t="str">
        <x:v>No documentada en v0.1</x:v>
      </x:c>
      <x:c r="T93" s="15" t="str">
        <x:v>HTML</x:v>
      </x:c>
      <x:c r="U93" s="15" t="str">
        <x:v>Pendiente de verificar</x:v>
      </x:c>
      <x:c r="V93" s="15" t="str">
        <x:v>Acceso público; reutilización por verificar</x:v>
      </x:c>
      <x:c r="W93" s="16" t="n">
        <x:v>46265</x:v>
      </x:c>
      <x:c r="X93" s="16" t="n">
        <x:v>46630</x:v>
      </x:c>
      <x:c r="Y93" s="15" t="str">
        <x:v>GALANZU - migración v1.0</x:v>
      </x:c>
      <x:c r="Z93" s="15" t="str">
        <x:v>Pública/oficial</x:v>
      </x:c>
      <x:c r="AA93" s="15" t="str">
        <x:v>Migración 1:1 desde v0.1. Categoría v0.1 'Pública/oficial' retirada; reclasificada mediante ejes independientes.</x:v>
      </x:c>
      <x:c r="AB93" s="15" t="str">
        <x:f>IF(COUNTIF($A$5:$A$135,A93)=1,"OK","DUPLICADO")</x:f>
        <x:v>OK</x:v>
      </x:c>
    </x:row>
    <x:row r="94" ht="58" customHeight="1">
      <x:c r="A94" s="15" t="str">
        <x:v>OBS-PHD24</x:v>
      </x:c>
      <x:c r="B94" s="15" t="str">
        <x:v>OBSAM · Quanta gent hi ha damunt Menorca?</x:v>
      </x:c>
      <x:c r="C94" s="15" t="str">
        <x:v>OBSAM</x:v>
      </x:c>
      <x:c r="D94" s="15" t="str">
        <x:v>OBSAM</x:v>
      </x:c>
      <x:c r="E94" s="15" t="str">
        <x:v>Observatorio / entidad científico-técnica</x:v>
      </x:c>
      <x:c r="F94" s="15" t="str">
        <x:v>Recurso web</x:v>
      </x:c>
      <x:c r="G94" s="15" t="str">
        <x:v>Institucional no oficial</x:v>
      </x:c>
      <x:c r="H94" s="15" t="str">
        <x:v>Primaria / productor original</x:v>
      </x:c>
      <x:c r="I94" s="15" t="str">
        <x:v>1999–2024</x:v>
      </x:c>
      <x:c r="J94" s="15" t="str">
        <x:v>Menorca</x:v>
      </x:c>
      <x:c r="K94" s="120" t="str">
        <x:v>https://www.obsam.cat/quanta-gent-hi-ha-damunt-menorca/</x:v>
      </x:c>
      <x:c r="L94" s="120" t="str"/>
      <x:c r="M94" s="15" t="str">
        <x:v>VERIFICADA</x:v>
      </x:c>
      <x:c r="N94" s="15" t="str">
        <x:v>Verificada</x:v>
      </x:c>
      <x:c r="O94" s="15" t="str">
        <x:v>Población y PHD</x:v>
      </x:c>
      <x:c r="P94" s="15" t="str">
        <x:v>Verificación documental; no equivale a validación metodológica integral.</x:v>
      </x:c>
      <x:c r="Q94" s="15" t="str">
        <x:v>No documentada en v0.1</x:v>
      </x:c>
      <x:c r="R94" s="15" t="str">
        <x:v>1999–2024</x:v>
      </x:c>
      <x:c r="S94" s="15" t="str">
        <x:v>No documentada en v0.1</x:v>
      </x:c>
      <x:c r="T94" s="15" t="str">
        <x:v>HTML</x:v>
      </x:c>
      <x:c r="U94" s="15" t="str">
        <x:v>Pendiente de verificar</x:v>
      </x:c>
      <x:c r="V94" s="15" t="str">
        <x:v>Acceso público; reutilización por verificar</x:v>
      </x:c>
      <x:c r="W94" s="16" t="n">
        <x:v>46265</x:v>
      </x:c>
      <x:c r="X94" s="16" t="n">
        <x:v>46630</x:v>
      </x:c>
      <x:c r="Y94" s="15" t="str">
        <x:v>GALANZU - migración v1.0</x:v>
      </x:c>
      <x:c r="Z94" s="15" t="str">
        <x:v>Pública/oficial</x:v>
      </x:c>
      <x:c r="AA94" s="15" t="str">
        <x:v>Migración 1:1 desde v0.1. Categoría v0.1 'Pública/oficial' retirada; reclasificada mediante ejes independientes.</x:v>
      </x:c>
      <x:c r="AB94" s="15" t="str">
        <x:f>IF(COUNTIF($A$5:$A$135,A94)=1,"OK","DUPLICADO")</x:f>
        <x:v>OK</x:v>
      </x:c>
    </x:row>
    <x:row r="95" ht="58" customHeight="1">
      <x:c r="A95" s="15" t="str">
        <x:v>OBS-PHD25</x:v>
      </x:c>
      <x:c r="B95" s="15" t="str">
        <x:v>OBSAM · Balanç PHD 2025 | OBSAM · Balance PHD 2025</x:v>
      </x:c>
      <x:c r="C95" s="15" t="str">
        <x:v>OBSAM</x:v>
      </x:c>
      <x:c r="D95" s="15" t="str">
        <x:v>OBSAM</x:v>
      </x:c>
      <x:c r="E95" s="15" t="str">
        <x:v>Observatorio / entidad científico-técnica</x:v>
      </x:c>
      <x:c r="F95" s="15" t="str">
        <x:v>Recurso web</x:v>
      </x:c>
      <x:c r="G95" s="15" t="str">
        <x:v>Institucional no oficial</x:v>
      </x:c>
      <x:c r="H95" s="15" t="str">
        <x:v>Primaria / productor original</x:v>
      </x:c>
      <x:c r="I95" s="15" t="str">
        <x:v>2025</x:v>
      </x:c>
      <x:c r="J95" s="15" t="str">
        <x:v>No documentada en v0.1</x:v>
      </x:c>
      <x:c r="K95" s="120" t="str">
        <x:v>https://www.obsam.cat/balanc-de-lindex-de-pressio-humana-diaria-a-menorca-2025-sincrementa-la-pressio-humana-i-es-redueix-l-estacionalitat/</x:v>
      </x:c>
      <x:c r="L95" s="120" t="str"/>
      <x:c r="M95" s="15" t="str">
        <x:v>VERIFICADA</x:v>
      </x:c>
      <x:c r="N95" s="15" t="str">
        <x:v>Verificada</x:v>
      </x:c>
      <x:c r="O95" s="15" t="str">
        <x:v>PHD 2025 | PHD, censo, turismo 2024-25 y nota de revisión</x:v>
      </x:c>
      <x:c r="P95" s="15" t="str">
        <x:v>Verificación documental; no equivale a validación metodológica integral.</x:v>
      </x:c>
      <x:c r="Q95" s="15" t="str">
        <x:v>No documentada en v0.1</x:v>
      </x:c>
      <x:c r="R95" s="15" t="str">
        <x:v>2025</x:v>
      </x:c>
      <x:c r="S95" s="15" t="str">
        <x:v>No documentada en v0.1</x:v>
      </x:c>
      <x:c r="T95" s="15" t="str">
        <x:v>HTML</x:v>
      </x:c>
      <x:c r="U95" s="15" t="str">
        <x:v>Pendiente de verificar</x:v>
      </x:c>
      <x:c r="V95" s="15" t="str">
        <x:v>Acceso público; reutilización por verificar</x:v>
      </x:c>
      <x:c r="W95" s="16" t="n">
        <x:v>46265</x:v>
      </x:c>
      <x:c r="X95" s="16" t="n">
        <x:v>46630</x:v>
      </x:c>
      <x:c r="Y95" s="15" t="str">
        <x:v>GALANZU - migración v1.0</x:v>
      </x:c>
      <x:c r="Z95" s="15" t="str">
        <x:v>Pública/oficial</x:v>
      </x:c>
      <x:c r="AA95" s="15" t="str">
        <x:v>Fusionados 2 registros v0.1 con el mismo ID; se conservaron URLs, estados y usos distintos. Categoría v0.1 'Pública/oficial' retirada; reclasificada mediante ejes independientes.</x:v>
      </x:c>
      <x:c r="AB95" s="15" t="str">
        <x:f>IF(COUNTIF($A$5:$A$135,A95)=1,"OK","DUPLICADO")</x:f>
        <x:v>OK</x:v>
      </x:c>
    </x:row>
    <x:row r="96" ht="58" customHeight="1">
      <x:c r="A96" s="15" t="str">
        <x:v>OBS-PHD25-V</x:v>
      </x:c>
      <x:c r="B96" s="15" t="str">
        <x:v>OBSAM · balance PHD 2025</x:v>
      </x:c>
      <x:c r="C96" s="15" t="str">
        <x:v>OBSAM</x:v>
      </x:c>
      <x:c r="D96" s="15" t="str">
        <x:v>OBSAM</x:v>
      </x:c>
      <x:c r="E96" s="15" t="str">
        <x:v>Observatorio / entidad científico-técnica</x:v>
      </x:c>
      <x:c r="F96" s="15" t="str">
        <x:v>Recurso web</x:v>
      </x:c>
      <x:c r="G96" s="15" t="str">
        <x:v>Institucional no oficial</x:v>
      </x:c>
      <x:c r="H96" s="15" t="str">
        <x:v>Primaria / productor original</x:v>
      </x:c>
      <x:c r="I96" s="15" t="str">
        <x:v>2024–2025</x:v>
      </x:c>
      <x:c r="J96" s="15" t="str">
        <x:v>No documentada en v0.1</x:v>
      </x:c>
      <x:c r="K96" s="120" t="str">
        <x:v>https://www.obsam.cat/balanc-de-lindex-de-pressio-humana-diaria-a-menorca-2025-sincrementa-la-pressio-humana-i-es-redueix-l-estacionalitat/</x:v>
      </x:c>
      <x:c r="L96" s="120" t="str"/>
      <x:c r="M96" s="15" t="str">
        <x:v>VERIFICADA</x:v>
      </x:c>
      <x:c r="N96" s="15" t="str">
        <x:v>Verificada</x:v>
      </x:c>
      <x:c r="O96" s="15" t="str">
        <x:v>Confirma necesidad de versionar PHD 2024–25; mensual completo aún pendiente</x:v>
      </x:c>
      <x:c r="P96" s="15" t="str">
        <x:v>Verificación documental; no equivale a validación metodológica integral.</x:v>
      </x:c>
      <x:c r="Q96" s="15" t="str">
        <x:v>No documentada en v0.1</x:v>
      </x:c>
      <x:c r="R96" s="15" t="str">
        <x:v>2024–2025</x:v>
      </x:c>
      <x:c r="S96" s="15" t="str">
        <x:v>No documentada en v0.1</x:v>
      </x:c>
      <x:c r="T96" s="15" t="str">
        <x:v>HTML</x:v>
      </x:c>
      <x:c r="U96" s="15" t="str">
        <x:v>Pendiente de verificar</x:v>
      </x:c>
      <x:c r="V96" s="15" t="str">
        <x:v>Acceso público; reutilización por verificar</x:v>
      </x:c>
      <x:c r="W96" s="16" t="n">
        <x:v>46265</x:v>
      </x:c>
      <x:c r="X96" s="16" t="n">
        <x:v>46630</x:v>
      </x:c>
      <x:c r="Y96" s="15" t="str">
        <x:v>GALANZU - migración v1.0</x:v>
      </x:c>
      <x:c r="Z96" s="15" t="str">
        <x:v>Pública/oficial</x:v>
      </x:c>
      <x:c r="AA96" s="15" t="str">
        <x:v>Migración 1:1 desde v0.1. Categoría v0.1 'Pública/oficial' retirada; reclasificada mediante ejes independientes.</x:v>
      </x:c>
      <x:c r="AB96" s="15" t="str">
        <x:f>IF(COUNTIF($A$5:$A$135,A96)=1,"OK","DUPLICADO")</x:f>
        <x:v>OK</x:v>
      </x:c>
    </x:row>
    <x:row r="97" ht="58" customHeight="1">
      <x:c r="A97" s="15" t="str">
        <x:v>PAP-ALA-AGO</x:v>
      </x:c>
      <x:c r="B97" s="15" t="str">
        <x:v>Menorca al Dia / EFE · PaP comercial Alaior</x:v>
      </x:c>
      <x:c r="C97" s="15" t="str">
        <x:v>Consorci de Residus i Energia de Menorca / servicio vinculado</x:v>
      </x:c>
      <x:c r="D97" s="15" t="str">
        <x:v>Consorci de Residus i Energia de Menorca / servicio vinculado</x:v>
      </x:c>
      <x:c r="E97" s="15" t="str">
        <x:v>Administración / entidad pública</x:v>
      </x:c>
      <x:c r="F97" s="15" t="str">
        <x:v>Prensa / comunicación</x:v>
      </x:c>
      <x:c r="G97" s="15" t="str">
        <x:v>Información administrativa pública</x:v>
      </x:c>
      <x:c r="H97" s="15" t="str">
        <x:v>Secundaria / contraste</x:v>
      </x:c>
      <x:c r="I97" s="15" t="str">
        <x:v>después 14/08/2023</x:v>
      </x:c>
      <x:c r="J97" s="15" t="str">
        <x:v>Menorca</x:v>
      </x:c>
      <x:c r="K97" s="120" t="str">
        <x:v>https://menorcaaldia.com/articulo/actualidad/el-consorcio-de-residuos-de-menorca-refuerza-la-recogida-puerta-a-puerta-en-los-comercios</x:v>
      </x:c>
      <x:c r="L97" s="120" t="str"/>
      <x:c r="M97" s="15" t="str">
        <x:v>VERIFICADA A MES</x:v>
      </x:c>
      <x:c r="N97" s="15" t="str">
        <x:v>Verificada</x:v>
      </x:c>
      <x:c r="O97" s="15" t="str">
        <x:v>Agosto transición; septiembre primer mes completo conservador.</x:v>
      </x:c>
      <x:c r="P97" s="15" t="str">
        <x:v>Verificación documental; no equivale a validación metodológica integral.</x:v>
      </x:c>
      <x:c r="Q97" s="15" t="str">
        <x:v>No documentada en v0.1</x:v>
      </x:c>
      <x:c r="R97" s="15" t="str">
        <x:v>después 14/08/2023</x:v>
      </x:c>
      <x:c r="S97" s="15" t="str">
        <x:v>No documentada en v0.1</x:v>
      </x:c>
      <x:c r="T97" s="15" t="str">
        <x:v>HTML</x:v>
      </x:c>
      <x:c r="U97" s="15" t="str">
        <x:v>Pendiente de verificar</x:v>
      </x:c>
      <x:c r="V97" s="15" t="str">
        <x:v>Acceso público; reutilización por verificar</x:v>
      </x:c>
      <x:c r="W97" s="16" t="n">
        <x:v>46265</x:v>
      </x:c>
      <x:c r="X97" s="16" t="n">
        <x:v>46630</x:v>
      </x:c>
      <x:c r="Y97" s="15" t="str">
        <x:v>GALANZU - migración v1.0</x:v>
      </x:c>
      <x:c r="Z97" s="15" t="str">
        <x:v>Secundaria/contraste</x:v>
      </x:c>
      <x:c r="AA97" s="15" t="str">
        <x:v>Migración 1:1 desde v0.1. Categoría v0.1 'Secundaria/contraste' retirada; reclasificada mediante ejes independientes.</x:v>
      </x:c>
      <x:c r="AB97" s="15" t="str">
        <x:f>IF(COUNTIF($A$5:$A$135,A97)=1,"OK","DUPLICADO")</x:f>
        <x:v>OK</x:v>
      </x:c>
    </x:row>
    <x:row r="98" ht="58" customHeight="1">
      <x:c r="A98" s="15" t="str">
        <x:v>PAP-CAST-OFFICIAL</x:v>
      </x:c>
      <x:c r="B98" s="15" t="str">
        <x:v>Servei de Recollida · Es Castell</x:v>
      </x:c>
      <x:c r="C98" s="15" t="str">
        <x:v>Consorci de Residus i Energia de Menorca / servicio vinculado</x:v>
      </x:c>
      <x:c r="D98" s="15" t="str">
        <x:v>Consorci de Residus i Energia de Menorca / servicio vinculado</x:v>
      </x:c>
      <x:c r="E98" s="15" t="str">
        <x:v>Administración / entidad pública</x:v>
      </x:c>
      <x:c r="F98" s="15" t="str">
        <x:v>Recurso web</x:v>
      </x:c>
      <x:c r="G98" s="15" t="str">
        <x:v>Información administrativa pública</x:v>
      </x:c>
      <x:c r="H98" s="15" t="str">
        <x:v>Autorreporte / fuente de proyecto</x:v>
      </x:c>
      <x:c r="I98" s="15" t="str">
        <x:v>fases 2023–2024</x:v>
      </x:c>
      <x:c r="J98" s="15" t="str">
        <x:v>Menorca</x:v>
      </x:c>
      <x:c r="K98" s="120" t="str">
        <x:v>https://www.residusmenorca.net/es/municipis/es-castell-esp/</x:v>
      </x:c>
      <x:c r="L98" s="120" t="str"/>
      <x:c r="M98" s="15" t="str">
        <x:v>VERIFICADA</x:v>
      </x:c>
      <x:c r="N98" s="15" t="str">
        <x:v>Verificada</x:v>
      </x:c>
      <x:c r="O98" s="15" t="str">
        <x:v>Fase 2 18/12/2023; fase 4 22/04/2024.</x:v>
      </x:c>
      <x:c r="P98" s="15" t="str">
        <x:v>Verificación documental; no equivale a validación metodológica integral.</x:v>
      </x:c>
      <x:c r="Q98" s="15" t="str">
        <x:v>No documentada en v0.1</x:v>
      </x:c>
      <x:c r="R98" s="15" t="str">
        <x:v>fases 2023–2024</x:v>
      </x:c>
      <x:c r="S98" s="15" t="str">
        <x:v>No documentada en v0.1</x:v>
      </x:c>
      <x:c r="T98" s="15" t="str">
        <x:v>HTML</x:v>
      </x:c>
      <x:c r="U98" s="15" t="str">
        <x:v>Pendiente de verificar</x:v>
      </x:c>
      <x:c r="V98" s="15" t="str">
        <x:v>Acceso público; reutilización por verificar</x:v>
      </x:c>
      <x:c r="W98" s="16" t="n">
        <x:v>46265</x:v>
      </x:c>
      <x:c r="X98" s="16" t="n">
        <x:v>46630</x:v>
      </x:c>
      <x:c r="Y98" s="15" t="str">
        <x:v>GALANZU - migración v1.0</x:v>
      </x:c>
      <x:c r="Z98" s="15" t="str">
        <x:v>Proyecto/primaria</x:v>
      </x:c>
      <x:c r="AA98" s="15" t="str">
        <x:v>Migración 1:1 desde v0.1. Categoría v0.1 'Proyecto/primaria' retirada; reclasificada mediante ejes independientes.</x:v>
      </x:c>
      <x:c r="AB98" s="15" t="str">
        <x:f>IF(COUNTIF($A$5:$A$135,A98)=1,"OK","DUPLICADO")</x:f>
        <x:v>OK</x:v>
      </x:c>
    </x:row>
    <x:row r="99" ht="58" customHeight="1">
      <x:c r="A99" s="15" t="str">
        <x:v>PAP-CIU-START</x:v>
      </x:c>
      <x:c r="B99" s="15" t="str">
        <x:v>Menorca.info · PaP comercial Ciutadella</x:v>
      </x:c>
      <x:c r="C99" s="15" t="str">
        <x:v>Medio de comunicación indicado</x:v>
      </x:c>
      <x:c r="D99" s="15" t="str">
        <x:v>Medio de comunicación indicado</x:v>
      </x:c>
      <x:c r="E99" s="15" t="str">
        <x:v>Medio de comunicación</x:v>
      </x:c>
      <x:c r="F99" s="15" t="str">
        <x:v>Prensa / comunicación</x:v>
      </x:c>
      <x:c r="G99" s="15" t="str">
        <x:v>Institucional no oficial</x:v>
      </x:c>
      <x:c r="H99" s="15" t="str">
        <x:v>Secundaria / contraste</x:v>
      </x:c>
      <x:c r="I99" s="15" t="str">
        <x:v>01/06/2023</x:v>
      </x:c>
      <x:c r="J99" s="15" t="str">
        <x:v>Menorca</x:v>
      </x:c>
      <x:c r="K99" s="120" t="str">
        <x:v>https://www.menorca.info/menorca/local/2023/07/12/1974711/comerciantes-ciutadella-estallan-contra-puerta-puerta-hay-basura-todas-horas.html</x:v>
      </x:c>
      <x:c r="L99" s="120" t="str"/>
      <x:c r="M99" s="15" t="str">
        <x:v>VERIFICADA</x:v>
      </x:c>
      <x:c r="N99" s="15" t="str">
        <x:v>Verificada</x:v>
      </x:c>
      <x:c r="O99" s="15" t="str">
        <x:v>Confirma implantación iniciada el 1 de junio.</x:v>
      </x:c>
      <x:c r="P99" s="15" t="str">
        <x:v>Verificación documental; no equivale a validación metodológica integral.</x:v>
      </x:c>
      <x:c r="Q99" s="15" t="str">
        <x:v>No documentada en v0.1</x:v>
      </x:c>
      <x:c r="R99" s="15" t="str">
        <x:v>01/06/2023</x:v>
      </x:c>
      <x:c r="S99" s="15" t="str">
        <x:v>No documentada en v0.1</x:v>
      </x:c>
      <x:c r="T99" s="15" t="str">
        <x:v>HTML</x:v>
      </x:c>
      <x:c r="U99" s="15" t="str">
        <x:v>Pendiente de verificar</x:v>
      </x:c>
      <x:c r="V99" s="15" t="str">
        <x:v>Acceso público; reutilización por verificar</x:v>
      </x:c>
      <x:c r="W99" s="16" t="n">
        <x:v>46265</x:v>
      </x:c>
      <x:c r="X99" s="16" t="n">
        <x:v>46630</x:v>
      </x:c>
      <x:c r="Y99" s="15" t="str">
        <x:v>GALANZU - migración v1.0</x:v>
      </x:c>
      <x:c r="Z99" s="15" t="str">
        <x:v>Secundaria/contraste</x:v>
      </x:c>
      <x:c r="AA99" s="15" t="str">
        <x:v>Migración 1:1 desde v0.1. Categoría v0.1 'Secundaria/contraste' retirada; reclasificada mediante ejes independientes.</x:v>
      </x:c>
      <x:c r="AB99" s="15" t="str">
        <x:f>IF(COUNTIF($A$5:$A$135,A99)=1,"OK","DUPLICADO")</x:f>
        <x:v>OK</x:v>
      </x:c>
    </x:row>
    <x:row r="100" ht="58" customHeight="1">
      <x:c r="A100" s="15" t="str">
        <x:v>PAP-CRONO</x:v>
      </x:c>
      <x:c r="B100" s="15" t="str">
        <x:v>Consorci / prensa local · cronología puerta a puerta</x:v>
      </x:c>
      <x:c r="C100" s="15" t="str">
        <x:v>Consorci de Residus i Energia de Menorca / servicio vinculado</x:v>
      </x:c>
      <x:c r="D100" s="15" t="str">
        <x:v>Consorci de Residus i Energia de Menorca / servicio vinculado</x:v>
      </x:c>
      <x:c r="E100" s="15" t="str">
        <x:v>Administración / entidad pública</x:v>
      </x:c>
      <x:c r="F100" s="15" t="str">
        <x:v>Documento / otro</x:v>
      </x:c>
      <x:c r="G100" s="15" t="str">
        <x:v>Información administrativa pública</x:v>
      </x:c>
      <x:c r="H100" s="15" t="str">
        <x:v>Secundaria / contraste</x:v>
      </x:c>
      <x:c r="I100" s="15" t="str">
        <x:v>2023–2024</x:v>
      </x:c>
      <x:c r="J100" s="15" t="str">
        <x:v>No documentada en v0.1</x:v>
      </x:c>
      <x:c r="K100" s="120" t="str">
        <x:v>https://www.menorca.info/menorca/local/2023/10/17/2032263/recogida-puerta-puerta-arranca-mes-extendera-todo-mao-castell-ano.html</x:v>
      </x:c>
      <x:c r="L100" s="120" t="str"/>
      <x:c r="M100" s="15" t="str">
        <x:v>VERIFICADA</x:v>
      </x:c>
      <x:c r="N100" s="15" t="str">
        <x:v>Verificada</x:v>
      </x:c>
      <x:c r="O100" s="15" t="str">
        <x:v>Fechas de tratamiento para diseño causal</x:v>
      </x:c>
      <x:c r="P100" s="15" t="str">
        <x:v>Verificación documental; no equivale a validación metodológica integral.</x:v>
      </x:c>
      <x:c r="Q100" s="15" t="str">
        <x:v>No documentada en v0.1</x:v>
      </x:c>
      <x:c r="R100" s="15" t="str">
        <x:v>2023–2024</x:v>
      </x:c>
      <x:c r="S100" s="15" t="str">
        <x:v>No documentada en v0.1</x:v>
      </x:c>
      <x:c r="T100" s="15" t="str">
        <x:v>HTML</x:v>
      </x:c>
      <x:c r="U100" s="15" t="str">
        <x:v>Pendiente de verificar</x:v>
      </x:c>
      <x:c r="V100" s="15" t="str">
        <x:v>Acceso público; reutilización por verificar</x:v>
      </x:c>
      <x:c r="W100" s="16" t="n">
        <x:v>46265</x:v>
      </x:c>
      <x:c r="X100" s="16" t="n">
        <x:v>46630</x:v>
      </x:c>
      <x:c r="Y100" s="15" t="str">
        <x:v>GALANZU - migración v1.0</x:v>
      </x:c>
      <x:c r="Z100" s="15" t="str">
        <x:v>Secundaria/contraste</x:v>
      </x:c>
      <x:c r="AA100" s="15" t="str">
        <x:v>Migración 1:1 desde v0.1. Categoría v0.1 'Secundaria/contraste' retirada; reclasificada mediante ejes independientes.</x:v>
      </x:c>
      <x:c r="AB100" s="15" t="str">
        <x:f>IF(COUNTIF($A$5:$A$135,A100)=1,"OK","DUPLICADO")</x:f>
        <x:v>OK</x:v>
      </x:c>
    </x:row>
    <x:row r="101" ht="58" customHeight="1">
      <x:c r="A101" s="15" t="str">
        <x:v>PAP-FEB24</x:v>
      </x:c>
      <x:c r="B101" s="15" t="str">
        <x:v>El Iris · PaP febrero 2024</x:v>
      </x:c>
      <x:c r="C101" s="15" t="str">
        <x:v>Medio de comunicación indicado</x:v>
      </x:c>
      <x:c r="D101" s="15" t="str">
        <x:v>Medio de comunicación indicado</x:v>
      </x:c>
      <x:c r="E101" s="15" t="str">
        <x:v>Administración / entidad pública</x:v>
      </x:c>
      <x:c r="F101" s="15" t="str">
        <x:v>Prensa / comunicación</x:v>
      </x:c>
      <x:c r="G101" s="15" t="str">
        <x:v>Información administrativa pública</x:v>
      </x:c>
      <x:c r="H101" s="15" t="str">
        <x:v>Secundaria / contraste</x:v>
      </x:c>
      <x:c r="I101" s="15" t="str">
        <x:v>feb-2024</x:v>
      </x:c>
      <x:c r="J101" s="15" t="str">
        <x:v>No documentada en v0.1</x:v>
      </x:c>
      <x:c r="K101" s="120" t="str">
        <x:v>https://www.eliris.cat/2024/04/03/la-recollida-separada-del-porta-a-porta-supera-el-75-durant-el-mes-de-febrer/</x:v>
      </x:c>
      <x:c r="L101" s="120" t="str"/>
      <x:c r="M101" s="15" t="str">
        <x:v>VERIFICADA</x:v>
      </x:c>
      <x:c r="N101" s="15" t="str">
        <x:v>Verificada</x:v>
      </x:c>
      <x:c r="O101" s="15" t="str">
        <x:v>123.820 kg total; 93.240 kg selectivos; 75,3%; composición 4F.</x:v>
      </x:c>
      <x:c r="P101" s="15" t="str">
        <x:v>Verificación documental; no equivale a validación metodológica integral.</x:v>
      </x:c>
      <x:c r="Q101" s="15" t="str">
        <x:v>No documentada en v0.1</x:v>
      </x:c>
      <x:c r="R101" s="15" t="str">
        <x:v>feb-2024</x:v>
      </x:c>
      <x:c r="S101" s="15" t="str">
        <x:v>No documentada en v0.1</x:v>
      </x:c>
      <x:c r="T101" s="15" t="str">
        <x:v>HTML</x:v>
      </x:c>
      <x:c r="U101" s="15" t="str">
        <x:v>Pendiente de verificar</x:v>
      </x:c>
      <x:c r="V101" s="15" t="str">
        <x:v>Acceso público; reutilización por verificar</x:v>
      </x:c>
      <x:c r="W101" s="16" t="n">
        <x:v>46265</x:v>
      </x:c>
      <x:c r="X101" s="16" t="n">
        <x:v>46630</x:v>
      </x:c>
      <x:c r="Y101" s="15" t="str">
        <x:v>GALANZU - migración v1.0</x:v>
      </x:c>
      <x:c r="Z101" s="15" t="str">
        <x:v>Secundaria/contraste</x:v>
      </x:c>
      <x:c r="AA101" s="15" t="str">
        <x:v>Migración 1:1 desde v0.1. Categoría v0.1 'Secundaria/contraste' retirada; reclasificada mediante ejes independientes.</x:v>
      </x:c>
      <x:c r="AB101" s="15" t="str">
        <x:f>IF(COUNTIF($A$5:$A$135,A101)=1,"OK","DUPLICADO")</x:f>
        <x:v>OK</x:v>
      </x:c>
    </x:row>
    <x:row r="102" ht="58" customHeight="1">
      <x:c r="A102" s="15" t="str">
        <x:v>PAP-FER-START</x:v>
      </x:c>
      <x:c r="B102" s="15" t="str">
        <x:v>Menorca.info · inicio PaP comercial Ferreries</x:v>
      </x:c>
      <x:c r="C102" s="15" t="str">
        <x:v>Medio de comunicación indicado</x:v>
      </x:c>
      <x:c r="D102" s="15" t="str">
        <x:v>Medio de comunicación indicado</x:v>
      </x:c>
      <x:c r="E102" s="15" t="str">
        <x:v>Medio de comunicación</x:v>
      </x:c>
      <x:c r="F102" s="15" t="str">
        <x:v>Prensa / comunicación</x:v>
      </x:c>
      <x:c r="G102" s="15" t="str">
        <x:v>Institucional no oficial</x:v>
      </x:c>
      <x:c r="H102" s="15" t="str">
        <x:v>Secundaria / contraste</x:v>
      </x:c>
      <x:c r="I102" s="15" t="str">
        <x:v>15/05/2023</x:v>
      </x:c>
      <x:c r="J102" s="15" t="str">
        <x:v>Menorca</x:v>
      </x:c>
      <x:c r="K102" s="120" t="str">
        <x:v>https://www.menorca.info/menorca/local/2023/05/16/1937517/recogida-residuos-puerta-puerta-empieza-solo-negocios-ferreries-dudas.html</x:v>
      </x:c>
      <x:c r="L102" s="120" t="str"/>
      <x:c r="M102" s="15" t="str">
        <x:v>VERIFICADA</x:v>
      </x:c>
      <x:c r="N102" s="15" t="str">
        <x:v>Verificada</x:v>
      </x:c>
      <x:c r="O102" s="15" t="str">
        <x:v>Inicio efectivo; mayo transición, junio primer mes completo.</x:v>
      </x:c>
      <x:c r="P102" s="15" t="str">
        <x:v>Verificación documental; no equivale a validación metodológica integral.</x:v>
      </x:c>
      <x:c r="Q102" s="15" t="str">
        <x:v>No documentada en v0.1</x:v>
      </x:c>
      <x:c r="R102" s="15" t="str">
        <x:v>15/05/2023</x:v>
      </x:c>
      <x:c r="S102" s="15" t="str">
        <x:v>No documentada en v0.1</x:v>
      </x:c>
      <x:c r="T102" s="15" t="str">
        <x:v>HTML</x:v>
      </x:c>
      <x:c r="U102" s="15" t="str">
        <x:v>Pendiente de verificar</x:v>
      </x:c>
      <x:c r="V102" s="15" t="str">
        <x:v>Acceso público; reutilización por verificar</x:v>
      </x:c>
      <x:c r="W102" s="16" t="n">
        <x:v>46265</x:v>
      </x:c>
      <x:c r="X102" s="16" t="n">
        <x:v>46630</x:v>
      </x:c>
      <x:c r="Y102" s="15" t="str">
        <x:v>GALANZU - migración v1.0</x:v>
      </x:c>
      <x:c r="Z102" s="15" t="str">
        <x:v>Secundaria/contraste</x:v>
      </x:c>
      <x:c r="AA102" s="15" t="str">
        <x:v>Migración 1:1 desde v0.1. Categoría v0.1 'Secundaria/contraste' retirada; reclasificada mediante ejes independientes.</x:v>
      </x:c>
      <x:c r="AB102" s="15" t="str">
        <x:f>IF(COUNTIF($A$5:$A$135,A102)=1,"OK","DUPLICADO")</x:f>
        <x:v>OK</x:v>
      </x:c>
    </x:row>
    <x:row r="103" ht="58" customHeight="1">
      <x:c r="A103" s="15" t="str">
        <x:v>PAP-MAO</x:v>
      </x:c>
      <x:c r="B103" s="15" t="str">
        <x:v>Servei de Recollida de Residus de Menorca · Maó</x:v>
      </x:c>
      <x:c r="C103" s="15" t="str">
        <x:v>Consorci de Residus i Energia de Menorca / servicio vinculado</x:v>
      </x:c>
      <x:c r="D103" s="15" t="str">
        <x:v>Consorci de Residus i Energia de Menorca / servicio vinculado</x:v>
      </x:c>
      <x:c r="E103" s="15" t="str">
        <x:v>Administración / entidad pública</x:v>
      </x:c>
      <x:c r="F103" s="15" t="str">
        <x:v>Recurso web</x:v>
      </x:c>
      <x:c r="G103" s="15" t="str">
        <x:v>Información administrativa pública</x:v>
      </x:c>
      <x:c r="H103" s="15" t="str">
        <x:v>Primaria / productor original</x:v>
      </x:c>
      <x:c r="I103" s="15" t="str">
        <x:v>Cronología de fases</x:v>
      </x:c>
      <x:c r="J103" s="15" t="str">
        <x:v>Menorca</x:v>
      </x:c>
      <x:c r="K103" s="120" t="str">
        <x:v>https://www.residusmenorca.net/municipis/mao/</x:v>
      </x:c>
      <x:c r="L103" s="120" t="str"/>
      <x:c r="M103" s="15" t="str">
        <x:v>VERIFICADA</x:v>
      </x:c>
      <x:c r="N103" s="15" t="str">
        <x:v>Verificada</x:v>
      </x:c>
      <x:c r="O103" s="15" t="str">
        <x:v>Fechas actuales y zonas de implantación</x:v>
      </x:c>
      <x:c r="P103" s="15" t="str">
        <x:v>Verificación documental; no equivale a validación metodológica integral.</x:v>
      </x:c>
      <x:c r="Q103" s="15" t="str">
        <x:v>No documentada en v0.1</x:v>
      </x:c>
      <x:c r="R103" s="15" t="str">
        <x:v>Cronología de fases</x:v>
      </x:c>
      <x:c r="S103" s="15" t="str">
        <x:v>No documentada en v0.1</x:v>
      </x:c>
      <x:c r="T103" s="15" t="str">
        <x:v>HTML</x:v>
      </x:c>
      <x:c r="U103" s="15" t="str">
        <x:v>Pendiente de verificar</x:v>
      </x:c>
      <x:c r="V103" s="15" t="str">
        <x:v>Acceso público; reutilización por verificar</x:v>
      </x:c>
      <x:c r="W103" s="16" t="n">
        <x:v>46265</x:v>
      </x:c>
      <x:c r="X103" s="16" t="n">
        <x:v>46630</x:v>
      </x:c>
      <x:c r="Y103" s="15" t="str">
        <x:v>GALANZU - migración v1.0</x:v>
      </x:c>
      <x:c r="Z103" s="15" t="str">
        <x:v>Pública/oficial</x:v>
      </x:c>
      <x:c r="AA103" s="15" t="str">
        <x:v>Migración 1:1 desde v0.1. Categoría v0.1 'Pública/oficial' retirada; reclasificada mediante ejes independientes.</x:v>
      </x:c>
      <x:c r="AB103" s="15" t="str">
        <x:f>IF(COUNTIF($A$5:$A$135,A103)=1,"OK","DUPLICADO")</x:f>
        <x:v>OK</x:v>
      </x:c>
    </x:row>
    <x:row r="104" ht="58" customHeight="1">
      <x:c r="A104" s="15" t="str">
        <x:v>PAP-MAO-CAT</x:v>
      </x:c>
      <x:c r="B104" s="15" t="str">
        <x:v>Servei de Recollida · Maó · pàgina catalana</x:v>
      </x:c>
      <x:c r="C104" s="15" t="str">
        <x:v>Consorci de Residus i Energia de Menorca / servicio vinculado</x:v>
      </x:c>
      <x:c r="D104" s="15" t="str">
        <x:v>Consorci de Residus i Energia de Menorca / servicio vinculado</x:v>
      </x:c>
      <x:c r="E104" s="15" t="str">
        <x:v>Administración / entidad pública</x:v>
      </x:c>
      <x:c r="F104" s="15" t="str">
        <x:v>Recurso web</x:v>
      </x:c>
      <x:c r="G104" s="15" t="str">
        <x:v>Información administrativa pública</x:v>
      </x:c>
      <x:c r="H104" s="15" t="str">
        <x:v>Autorreporte / fuente de proyecto</x:v>
      </x:c>
      <x:c r="I104" s="15" t="str">
        <x:v>fases 2023–2025</x:v>
      </x:c>
      <x:c r="J104" s="15" t="str">
        <x:v>Menorca</x:v>
      </x:c>
      <x:c r="K104" s="120" t="str">
        <x:v>https://www.residusmenorca.net/municipis/mao/</x:v>
      </x:c>
      <x:c r="L104" s="120" t="str"/>
      <x:c r="M104" s="15" t="str">
        <x:v>VERIFICADA</x:v>
      </x:c>
      <x:c r="N104" s="15" t="str">
        <x:v>Verificada</x:v>
      </x:c>
      <x:c r="O104" s="15" t="str">
        <x:v>Fecha fase 3 = 12/02/2024; fases 1,5,6 y posteriores.</x:v>
      </x:c>
      <x:c r="P104" s="15" t="str">
        <x:v>Verificación documental; no equivale a validación metodológica integral.</x:v>
      </x:c>
      <x:c r="Q104" s="15" t="str">
        <x:v>No documentada en v0.1</x:v>
      </x:c>
      <x:c r="R104" s="15" t="str">
        <x:v>fases 2023–2025</x:v>
      </x:c>
      <x:c r="S104" s="15" t="str">
        <x:v>No documentada en v0.1</x:v>
      </x:c>
      <x:c r="T104" s="15" t="str">
        <x:v>HTML</x:v>
      </x:c>
      <x:c r="U104" s="15" t="str">
        <x:v>Pendiente de verificar</x:v>
      </x:c>
      <x:c r="V104" s="15" t="str">
        <x:v>Acceso público; reutilización por verificar</x:v>
      </x:c>
      <x:c r="W104" s="16" t="n">
        <x:v>46265</x:v>
      </x:c>
      <x:c r="X104" s="16" t="n">
        <x:v>46630</x:v>
      </x:c>
      <x:c r="Y104" s="15" t="str">
        <x:v>GALANZU - migración v1.0</x:v>
      </x:c>
      <x:c r="Z104" s="15" t="str">
        <x:v>Proyecto/primaria</x:v>
      </x:c>
      <x:c r="AA104" s="15" t="str">
        <x:v>Migración 1:1 desde v0.1. Categoría v0.1 'Proyecto/primaria' retirada; reclasificada mediante ejes independientes.</x:v>
      </x:c>
      <x:c r="AB104" s="15" t="str">
        <x:f>IF(COUNTIF($A$5:$A$135,A104)=1,"OK","DUPLICADO")</x:f>
        <x:v>OK</x:v>
      </x:c>
    </x:row>
    <x:row r="105" ht="58" customHeight="1">
      <x:c r="A105" s="15" t="str">
        <x:v>PAP-MAO-ES</x:v>
      </x:c>
      <x:c r="B105" s="15" t="str">
        <x:v>Servei de Recollida · Maó · página española</x:v>
      </x:c>
      <x:c r="C105" s="15" t="str">
        <x:v>Consorci de Residus i Energia de Menorca / servicio vinculado</x:v>
      </x:c>
      <x:c r="D105" s="15" t="str">
        <x:v>Consorci de Residus i Energia de Menorca / servicio vinculado</x:v>
      </x:c>
      <x:c r="E105" s="15" t="str">
        <x:v>Administración / entidad pública</x:v>
      </x:c>
      <x:c r="F105" s="15" t="str">
        <x:v>Recurso web</x:v>
      </x:c>
      <x:c r="G105" s="15" t="str">
        <x:v>Información administrativa pública</x:v>
      </x:c>
      <x:c r="H105" s="15" t="str">
        <x:v>Autorreporte / fuente de proyecto</x:v>
      </x:c>
      <x:c r="I105" s="15" t="str">
        <x:v>fases 2023–2025</x:v>
      </x:c>
      <x:c r="J105" s="15" t="str">
        <x:v>Menorca</x:v>
      </x:c>
      <x:c r="K105" s="120" t="str">
        <x:v>https://www.residusmenorca.net/es/municipis/mao-2/</x:v>
      </x:c>
      <x:c r="L105" s="120" t="str"/>
      <x:c r="M105" s="15" t="str">
        <x:v>VERIFICADA CON INCIDENCIA</x:v>
      </x:c>
      <x:c r="N105" s="15" t="str">
        <x:v>Verificada</x:v>
      </x:c>
      <x:c r="O105" s="15" t="str">
        <x:v>Publica fase 3 = 05/02/2024; contradice versión CAT y prensa contemporánea.</x:v>
      </x:c>
      <x:c r="P105" s="15" t="str">
        <x:v>Verificación documental; no equivale a validación metodológica integral.</x:v>
      </x:c>
      <x:c r="Q105" s="15" t="str">
        <x:v>No documentada en v0.1</x:v>
      </x:c>
      <x:c r="R105" s="15" t="str">
        <x:v>fases 2023–2025</x:v>
      </x:c>
      <x:c r="S105" s="15" t="str">
        <x:v>No documentada en v0.1</x:v>
      </x:c>
      <x:c r="T105" s="15" t="str">
        <x:v>HTML</x:v>
      </x:c>
      <x:c r="U105" s="15" t="str">
        <x:v>Pendiente de verificar</x:v>
      </x:c>
      <x:c r="V105" s="15" t="str">
        <x:v>Acceso público; reutilización por verificar</x:v>
      </x:c>
      <x:c r="W105" s="16" t="n">
        <x:v>46265</x:v>
      </x:c>
      <x:c r="X105" s="16" t="n">
        <x:v>46295</x:v>
      </x:c>
      <x:c r="Y105" s="15" t="str">
        <x:v>GALANZU - migración v1.0</x:v>
      </x:c>
      <x:c r="Z105" s="15" t="str">
        <x:v>Proyecto/primaria</x:v>
      </x:c>
      <x:c r="AA105" s="15" t="str">
        <x:v>Migración 1:1 desde v0.1. Categoría v0.1 'Proyecto/primaria' retirada; reclasificada mediante ejes independientes.</x:v>
      </x:c>
      <x:c r="AB105" s="15" t="str">
        <x:f>IF(COUNTIF($A$5:$A$135,A105)=1,"OK","DUPLICADO")</x:f>
        <x:v>OK</x:v>
      </x:c>
    </x:row>
    <x:row r="106" ht="58" customHeight="1">
      <x:c r="A106" s="15" t="str">
        <x:v>PAP-MAO-F3-PRENSA</x:v>
      </x:c>
      <x:c r="B106" s="15" t="str">
        <x:v>Menorca.info · fase 3 Maó</x:v>
      </x:c>
      <x:c r="C106" s="15" t="str">
        <x:v>Medio de comunicación indicado</x:v>
      </x:c>
      <x:c r="D106" s="15" t="str">
        <x:v>Medio de comunicación indicado</x:v>
      </x:c>
      <x:c r="E106" s="15" t="str">
        <x:v>Medio de comunicación</x:v>
      </x:c>
      <x:c r="F106" s="15" t="str">
        <x:v>Prensa / comunicación</x:v>
      </x:c>
      <x:c r="G106" s="15" t="str">
        <x:v>Institucional no oficial</x:v>
      </x:c>
      <x:c r="H106" s="15" t="str">
        <x:v>Secundaria / contraste</x:v>
      </x:c>
      <x:c r="I106" s="15" t="str">
        <x:v>13/02/2024</x:v>
      </x:c>
      <x:c r="J106" s="15" t="str">
        <x:v>Menorca</x:v>
      </x:c>
      <x:c r="K106" s="120" t="str">
        <x:v>https://www.menorca.info/menorca/local/2024/02/13/2104917/puerta-puerta-llega-perimetro-mao-estas-son-nuevas-barriadas-suman.html</x:v>
      </x:c>
      <x:c r="L106" s="120" t="str"/>
      <x:c r="M106" s="15" t="str">
        <x:v>VERIFICADA</x:v>
      </x:c>
      <x:c r="N106" s="15" t="str">
        <x:v>Verificada</x:v>
      </x:c>
      <x:c r="O106" s="15" t="str">
        <x:v>Afirma que la fase 3 entró 'ayer'; confirma 12/02/2024.</x:v>
      </x:c>
      <x:c r="P106" s="15" t="str">
        <x:v>Verificación documental; no equivale a validación metodológica integral.</x:v>
      </x:c>
      <x:c r="Q106" s="15" t="str">
        <x:v>No documentada en v0.1</x:v>
      </x:c>
      <x:c r="R106" s="15" t="str">
        <x:v>13/02/2024</x:v>
      </x:c>
      <x:c r="S106" s="15" t="str">
        <x:v>No documentada en v0.1</x:v>
      </x:c>
      <x:c r="T106" s="15" t="str">
        <x:v>HTML</x:v>
      </x:c>
      <x:c r="U106" s="15" t="str">
        <x:v>Pendiente de verificar</x:v>
      </x:c>
      <x:c r="V106" s="15" t="str">
        <x:v>Acceso público; reutilización por verificar</x:v>
      </x:c>
      <x:c r="W106" s="16" t="n">
        <x:v>46265</x:v>
      </x:c>
      <x:c r="X106" s="16" t="n">
        <x:v>46630</x:v>
      </x:c>
      <x:c r="Y106" s="15" t="str">
        <x:v>GALANZU - migración v1.0</x:v>
      </x:c>
      <x:c r="Z106" s="15" t="str">
        <x:v>Secundaria/contraste</x:v>
      </x:c>
      <x:c r="AA106" s="15" t="str">
        <x:v>Migración 1:1 desde v0.1. Categoría v0.1 'Secundaria/contraste' retirada; reclasificada mediante ejes independientes.</x:v>
      </x:c>
      <x:c r="AB106" s="15" t="str">
        <x:f>IF(COUNTIF($A$5:$A$135,A106)=1,"OK","DUPLICADO")</x:f>
        <x:v>OK</x:v>
      </x:c>
    </x:row>
    <x:row r="107" ht="58" customHeight="1">
      <x:c r="A107" s="15" t="str">
        <x:v>PAP-MER-MIG-AGO</x:v>
      </x:c>
      <x:c r="B107" s="15" t="str">
        <x:v>Menorca al Dia / Menorca.info · Mercadal y Migjorn</x:v>
      </x:c>
      <x:c r="C107" s="15" t="str">
        <x:v>Consorci de Residus i Energia de Menorca / servicio vinculado</x:v>
      </x:c>
      <x:c r="D107" s="15" t="str">
        <x:v>Consorci de Residus i Energia de Menorca / servicio vinculado</x:v>
      </x:c>
      <x:c r="E107" s="15" t="str">
        <x:v>Administración / entidad pública</x:v>
      </x:c>
      <x:c r="F107" s="15" t="str">
        <x:v>Prensa / comunicación</x:v>
      </x:c>
      <x:c r="G107" s="15" t="str">
        <x:v>Información administrativa pública</x:v>
      </x:c>
      <x:c r="H107" s="15" t="str">
        <x:v>Secundaria / contraste</x:v>
      </x:c>
      <x:c r="I107" s="15" t="str">
        <x:v>07/08/2023</x:v>
      </x:c>
      <x:c r="J107" s="15" t="str">
        <x:v>Menorca</x:v>
      </x:c>
      <x:c r="K107" s="120" t="str">
        <x:v>https://menorcaaldia.com/articulo/actualidad/el-consorcio-de-residuos-de-menorca-refuerza-la-recogida-puerta-a-puerta-en-los-comercios</x:v>
      </x:c>
      <x:c r="L107" s="120" t="str"/>
      <x:c r="M107" s="15" t="str">
        <x:v>VERIFICADA / MIXTA</x:v>
      </x:c>
      <x:c r="N107" s="15" t="str">
        <x:v>Verificada</x:v>
      </x:c>
      <x:c r="O107" s="15" t="str">
        <x:v>Mercadal confirmado 07/08; Migjorn anunciado 07/08, se mantiene confianza media.</x:v>
      </x:c>
      <x:c r="P107" s="15" t="str">
        <x:v>Verificación documental; no equivale a validación metodológica integral.</x:v>
      </x:c>
      <x:c r="Q107" s="15" t="str">
        <x:v>No documentada en v0.1</x:v>
      </x:c>
      <x:c r="R107" s="15" t="str">
        <x:v>07/08/2023</x:v>
      </x:c>
      <x:c r="S107" s="15" t="str">
        <x:v>No documentada en v0.1</x:v>
      </x:c>
      <x:c r="T107" s="15" t="str">
        <x:v>HTML</x:v>
      </x:c>
      <x:c r="U107" s="15" t="str">
        <x:v>Pendiente de verificar</x:v>
      </x:c>
      <x:c r="V107" s="15" t="str">
        <x:v>Acceso público; reutilización por verificar</x:v>
      </x:c>
      <x:c r="W107" s="16" t="n">
        <x:v>46265</x:v>
      </x:c>
      <x:c r="X107" s="16" t="n">
        <x:v>46630</x:v>
      </x:c>
      <x:c r="Y107" s="15" t="str">
        <x:v>GALANZU - migración v1.0</x:v>
      </x:c>
      <x:c r="Z107" s="15" t="str">
        <x:v>Secundaria/contraste</x:v>
      </x:c>
      <x:c r="AA107" s="15" t="str">
        <x:v>Migración 1:1 desde v0.1. Categoría v0.1 'Secundaria/contraste' retirada; reclasificada mediante ejes independientes.</x:v>
      </x:c>
      <x:c r="AB107" s="15" t="str">
        <x:f>IF(COUNTIF($A$5:$A$135,A107)=1,"OK","DUPLICADO")</x:f>
        <x:v>OK</x:v>
      </x:c>
    </x:row>
    <x:row r="108" ht="58" customHeight="1">
      <x:c r="A108" s="15" t="str">
        <x:v>PAP-RES24</x:v>
      </x:c>
      <x:c r="B108" s="15" t="str">
        <x:v>Servei de Recollida · resultados PaP 2024</x:v>
      </x:c>
      <x:c r="C108" s="15" t="str">
        <x:v>Consorci de Residus i Energia de Menorca / servicio vinculado</x:v>
      </x:c>
      <x:c r="D108" s="15" t="str">
        <x:v>Consorci de Residus i Energia de Menorca / servicio vinculado</x:v>
      </x:c>
      <x:c r="E108" s="15" t="str">
        <x:v>Administración / entidad pública</x:v>
      </x:c>
      <x:c r="F108" s="15" t="str">
        <x:v>Recurso web</x:v>
      </x:c>
      <x:c r="G108" s="15" t="str">
        <x:v>Información administrativa pública</x:v>
      </x:c>
      <x:c r="H108" s="15" t="str">
        <x:v>Primaria / productor original</x:v>
      </x:c>
      <x:c r="I108" s="15" t="str">
        <x:v>2024</x:v>
      </x:c>
      <x:c r="J108" s="15" t="str">
        <x:v>Menorca</x:v>
      </x:c>
      <x:c r="K108" s="120" t="str">
        <x:v>https://www.residusmenorca.net/la-fase-7-del-porta-a-porta-simplantara-a-mao-el-proxim-24-de-marc/</x:v>
      </x:c>
      <x:c r="L108" s="120" t="str"/>
      <x:c r="M108" s="15" t="str">
        <x:v>VERIFICADA</x:v>
      </x:c>
      <x:c r="N108" s="15" t="str">
        <x:v>Verificada</x:v>
      </x:c>
      <x:c r="O108" s="15" t="str">
        <x:v>Contraste anual: Maó ~40%; Es Castell ~65% sin deixalleries</x:v>
      </x:c>
      <x:c r="P108" s="15" t="str">
        <x:v>Verificación documental; no equivale a validación metodológica integral.</x:v>
      </x:c>
      <x:c r="Q108" s="15" t="str">
        <x:v>No documentada en v0.1</x:v>
      </x:c>
      <x:c r="R108" s="15" t="str">
        <x:v>2024</x:v>
      </x:c>
      <x:c r="S108" s="15" t="str">
        <x:v>No documentada en v0.1</x:v>
      </x:c>
      <x:c r="T108" s="15" t="str">
        <x:v>HTML</x:v>
      </x:c>
      <x:c r="U108" s="15" t="str">
        <x:v>Pendiente de verificar</x:v>
      </x:c>
      <x:c r="V108" s="15" t="str">
        <x:v>Acceso público; reutilización por verificar</x:v>
      </x:c>
      <x:c r="W108" s="16" t="n">
        <x:v>46265</x:v>
      </x:c>
      <x:c r="X108" s="16" t="n">
        <x:v>46630</x:v>
      </x:c>
      <x:c r="Y108" s="15" t="str">
        <x:v>GALANZU - migración v1.0</x:v>
      </x:c>
      <x:c r="Z108" s="15" t="str">
        <x:v>Pública/oficial</x:v>
      </x:c>
      <x:c r="AA108" s="15" t="str">
        <x:v>Migración 1:1 desde v0.1. Categoría v0.1 'Pública/oficial' retirada; reclasificada mediante ejes independientes.</x:v>
      </x:c>
      <x:c r="AB108" s="15" t="str">
        <x:f>IF(COUNTIF($A$5:$A$135,A108)=1,"OK","DUPLICADO")</x:f>
        <x:v>OK</x:v>
      </x:c>
    </x:row>
    <x:row r="109" ht="58" customHeight="1">
      <x:c r="A109" s="15" t="str">
        <x:v>PAP-RES24-FIRST</x:v>
      </x:c>
      <x:c r="B109" s="15" t="str">
        <x:v>Servei de Recollida de Residus de Menorca · dades PaP 2024</x:v>
      </x:c>
      <x:c r="C109" s="15" t="str">
        <x:v>Consorci de Residus i Energia de Menorca / servicio vinculado</x:v>
      </x:c>
      <x:c r="D109" s="15" t="str">
        <x:v>Consorci de Residus i Energia de Menorca / servicio vinculado</x:v>
      </x:c>
      <x:c r="E109" s="15" t="str">
        <x:v>Administración / entidad pública</x:v>
      </x:c>
      <x:c r="F109" s="15" t="str">
        <x:v>Recurso web</x:v>
      </x:c>
      <x:c r="G109" s="15" t="str">
        <x:v>Información administrativa pública</x:v>
      </x:c>
      <x:c r="H109" s="15" t="str">
        <x:v>Autorreporte / fuente de proyecto</x:v>
      </x:c>
      <x:c r="I109" s="15" t="str">
        <x:v>2024 / publicat feb-2025</x:v>
      </x:c>
      <x:c r="J109" s="15" t="str">
        <x:v>Menorca</x:v>
      </x:c>
      <x:c r="K109" s="120" t="str">
        <x:v>https://www.residusmenorca.net/la-fase-7-del-porta-a-porta-simplantara-a-mao-el-proxim-24-de-marc/</x:v>
      </x:c>
      <x:c r="L109" s="120" t="str"/>
      <x:c r="M109" s="15" t="str">
        <x:v>VERIFICADA</x:v>
      </x:c>
      <x:c r="N109" s="15" t="str">
        <x:v>Verificada</x:v>
      </x:c>
      <x:c r="O109" s="15" t="str">
        <x:v>Es Castell: cobertura completa desde mayo, ≈65% anual y ≈80% tras despliegue; Maó: ≈45% población cubierta, 40% anual, ≈77% zonas PaP; vertedero −49% / −13%.</x:v>
      </x:c>
      <x:c r="P109" s="15" t="str">
        <x:v>Verificación documental; no equivale a validación metodológica integral.</x:v>
      </x:c>
      <x:c r="Q109" s="15" t="str">
        <x:v>No documentada en v0.1</x:v>
      </x:c>
      <x:c r="R109" s="15" t="str">
        <x:v>2024 / publicat feb-2025</x:v>
      </x:c>
      <x:c r="S109" s="15" t="str">
        <x:v>No documentada en v0.1</x:v>
      </x:c>
      <x:c r="T109" s="15" t="str">
        <x:v>HTML</x:v>
      </x:c>
      <x:c r="U109" s="15" t="str">
        <x:v>Pendiente de verificar</x:v>
      </x:c>
      <x:c r="V109" s="15" t="str">
        <x:v>Acceso público; reutilización por verificar</x:v>
      </x:c>
      <x:c r="W109" s="16" t="n">
        <x:v>46265</x:v>
      </x:c>
      <x:c r="X109" s="16" t="n">
        <x:v>46630</x:v>
      </x:c>
      <x:c r="Y109" s="15" t="str">
        <x:v>GALANZU - migración v1.0</x:v>
      </x:c>
      <x:c r="Z109" s="15" t="str">
        <x:v>Proyecto/primaria</x:v>
      </x:c>
      <x:c r="AA109" s="15" t="str">
        <x:v>Migración 1:1 desde v0.1. Categoría v0.1 'Proyecto/primaria' retirada; reclasificada mediante ejes independientes.</x:v>
      </x:c>
      <x:c r="AB109" s="15" t="str">
        <x:f>IF(COUNTIF($A$5:$A$135,A109)=1,"OK","DUPLICADO")</x:f>
        <x:v>OK</x:v>
      </x:c>
    </x:row>
    <x:row r="110" ht="58" customHeight="1">
      <x:c r="A110" s="15" t="str">
        <x:v>PAP-RES25-FIRST</x:v>
      </x:c>
      <x:c r="B110" s="15" t="str">
        <x:v>Servei de Recollida de Residus de Menorca · resultats PaP 2025</x:v>
      </x:c>
      <x:c r="C110" s="15" t="str">
        <x:v>Consorci de Residus i Energia de Menorca / servicio vinculado</x:v>
      </x:c>
      <x:c r="D110" s="15" t="str">
        <x:v>Consorci de Residus i Energia de Menorca / servicio vinculado</x:v>
      </x:c>
      <x:c r="E110" s="15" t="str">
        <x:v>Administración / entidad pública</x:v>
      </x:c>
      <x:c r="F110" s="15" t="str">
        <x:v>Recurso web</x:v>
      </x:c>
      <x:c r="G110" s="15" t="str">
        <x:v>Información administrativa pública</x:v>
      </x:c>
      <x:c r="H110" s="15" t="str">
        <x:v>Autorreporte / fuente de proyecto</x:v>
      </x:c>
      <x:c r="I110" s="15" t="str">
        <x:v>2025 / publicat mar-2026</x:v>
      </x:c>
      <x:c r="J110" s="15" t="str">
        <x:v>Menorca</x:v>
      </x:c>
      <x:c r="K110" s="120" t="str">
        <x:v>https://www.residusmenorca.net/es/la-fase-ocho-del-puerta-a-puerta-en-mao-entrara-en-funcionamento-el-proximo-18-de-mayo/</x:v>
      </x:c>
      <x:c r="L110" s="120" t="str"/>
      <x:c r="M110" s="15" t="str">
        <x:v>VERIFICADA · FUERA DE MUESTRA</x:v>
      </x:c>
      <x:c r="N110" s="15" t="str">
        <x:v>Verificada</x:v>
      </x:c>
      <x:c r="O110" s="15" t="str">
        <x:v>Maó: 14.349,8→14.713,2 t; 40→48,8%; PaP 81,54%, contenedores 19,8%. Es Castell: 2.066,3→1.796,1 t; 64,62→77,9%; PaP dom. 81,89%.</x:v>
      </x:c>
      <x:c r="P110" s="15" t="str">
        <x:v>Verificación documental; no equivale a validación metodológica integral.</x:v>
      </x:c>
      <x:c r="Q110" s="15" t="str">
        <x:v>No documentada en v0.1</x:v>
      </x:c>
      <x:c r="R110" s="15" t="str">
        <x:v>2025 / publicat mar-2026</x:v>
      </x:c>
      <x:c r="S110" s="15" t="str">
        <x:v>No documentada en v0.1</x:v>
      </x:c>
      <x:c r="T110" s="15" t="str">
        <x:v>HTML</x:v>
      </x:c>
      <x:c r="U110" s="15" t="str">
        <x:v>Pendiente de verificar</x:v>
      </x:c>
      <x:c r="V110" s="15" t="str">
        <x:v>Acceso público; reutilización por verificar</x:v>
      </x:c>
      <x:c r="W110" s="16" t="n">
        <x:v>46265</x:v>
      </x:c>
      <x:c r="X110" s="16" t="n">
        <x:v>46630</x:v>
      </x:c>
      <x:c r="Y110" s="15" t="str">
        <x:v>GALANZU - migración v1.0</x:v>
      </x:c>
      <x:c r="Z110" s="15" t="str">
        <x:v>Proyecto/primaria</x:v>
      </x:c>
      <x:c r="AA110" s="15" t="str">
        <x:v>Migración 1:1 desde v0.1. Categoría v0.1 'Proyecto/primaria' retirada; reclasificada mediante ejes independientes.</x:v>
      </x:c>
      <x:c r="AB110" s="15" t="str">
        <x:f>IF(COUNTIF($A$5:$A$135,A110)=1,"OK","DUPLICADO")</x:f>
        <x:v>OK</x:v>
      </x:c>
    </x:row>
    <x:row r="111" ht="58" customHeight="1">
      <x:c r="A111" s="15" t="str">
        <x:v>PAP-RES25-FIRST-CAT</x:v>
      </x:c>
      <x:c r="B111" s="15" t="str">
        <x:v>Servei de Recollida · resultats 2025</x:v>
      </x:c>
      <x:c r="C111" s="15" t="str">
        <x:v>Consorci de Residus i Energia de Menorca / servicio vinculado</x:v>
      </x:c>
      <x:c r="D111" s="15" t="str">
        <x:v>Consorci de Residus i Energia de Menorca / servicio vinculado</x:v>
      </x:c>
      <x:c r="E111" s="15" t="str">
        <x:v>Administración / entidad pública</x:v>
      </x:c>
      <x:c r="F111" s="15" t="str">
        <x:v>Recurso web</x:v>
      </x:c>
      <x:c r="G111" s="15" t="str">
        <x:v>Información administrativa pública</x:v>
      </x:c>
      <x:c r="H111" s="15" t="str">
        <x:v>Autorreporte / fuente de proyecto</x:v>
      </x:c>
      <x:c r="I111" s="15" t="str">
        <x:v>2024–2025 / mar-2026</x:v>
      </x:c>
      <x:c r="J111" s="15" t="str">
        <x:v>Menorca</x:v>
      </x:c>
      <x:c r="K111" s="120" t="str">
        <x:v>https://www.residusmenorca.net/el-porta-a-porta-a-mao-i-es-castell-separa-mes-residus-durant-el-2025/</x:v>
      </x:c>
      <x:c r="L111" s="120" t="str"/>
      <x:c r="M111" s="15" t="str">
        <x:v>VERIFICADA</x:v>
      </x:c>
      <x:c r="N111" s="15" t="str">
        <x:v>Verificada</x:v>
      </x:c>
      <x:c r="O111" s="15" t="str">
        <x:v>Retrospectiva 83,05% Maó PaP 2024; 64,62% Es Castell 2024; detectar typo de resto.</x:v>
      </x:c>
      <x:c r="P111" s="15" t="str">
        <x:v>Verificación documental; no equivale a validación metodológica integral.</x:v>
      </x:c>
      <x:c r="Q111" s="15" t="str">
        <x:v>No documentada en v0.1</x:v>
      </x:c>
      <x:c r="R111" s="15" t="str">
        <x:v>2024–2025 / mar-2026</x:v>
      </x:c>
      <x:c r="S111" s="15" t="str">
        <x:v>No documentada en v0.1</x:v>
      </x:c>
      <x:c r="T111" s="15" t="str">
        <x:v>HTML</x:v>
      </x:c>
      <x:c r="U111" s="15" t="str">
        <x:v>Pendiente de verificar</x:v>
      </x:c>
      <x:c r="V111" s="15" t="str">
        <x:v>Acceso público; reutilización por verificar</x:v>
      </x:c>
      <x:c r="W111" s="16" t="n">
        <x:v>46265</x:v>
      </x:c>
      <x:c r="X111" s="16" t="n">
        <x:v>46630</x:v>
      </x:c>
      <x:c r="Y111" s="15" t="str">
        <x:v>GALANZU - migración v1.0</x:v>
      </x:c>
      <x:c r="Z111" s="15" t="str">
        <x:v>Proyecto/primaria</x:v>
      </x:c>
      <x:c r="AA111" s="15" t="str">
        <x:v>Migración 1:1 desde v0.1. Categoría v0.1 'Proyecto/primaria' retirada; reclasificada mediante ejes independientes.</x:v>
      </x:c>
      <x:c r="AB111" s="15" t="str">
        <x:f>IF(COUNTIF($A$5:$A$135,A111)=1,"OK","DUPLICADO")</x:f>
        <x:v>OK</x:v>
      </x:c>
    </x:row>
    <x:row r="112" ht="58" customHeight="1">
      <x:c r="A112" s="15" t="str">
        <x:v>PAP-SLL-JUN</x:v>
      </x:c>
      <x:c r="B112" s="15" t="str">
        <x:v>Menorca al Dia / EFE · PaP comercial Sant Lluís</x:v>
      </x:c>
      <x:c r="C112" s="15" t="str">
        <x:v>Consorci de Residus i Energia de Menorca / servicio vinculado</x:v>
      </x:c>
      <x:c r="D112" s="15" t="str">
        <x:v>Consorci de Residus i Energia de Menorca / servicio vinculado</x:v>
      </x:c>
      <x:c r="E112" s="15" t="str">
        <x:v>Administración / entidad pública</x:v>
      </x:c>
      <x:c r="F112" s="15" t="str">
        <x:v>Prensa / comunicación</x:v>
      </x:c>
      <x:c r="G112" s="15" t="str">
        <x:v>Información administrativa pública</x:v>
      </x:c>
      <x:c r="H112" s="15" t="str">
        <x:v>Secundaria / contraste</x:v>
      </x:c>
      <x:c r="I112" s="15" t="str">
        <x:v>junio 2023</x:v>
      </x:c>
      <x:c r="J112" s="15" t="str">
        <x:v>Menorca</x:v>
      </x:c>
      <x:c r="K112" s="120" t="str">
        <x:v>https://menorcaaldia.com/articulo/actualidad/el-consorcio-de-residuos-de-menorca-refuerza-la-recogida-puerta-a-puerta-en-los-comercios</x:v>
      </x:c>
      <x:c r="L112" s="120" t="str"/>
      <x:c r="M112" s="15" t="str">
        <x:v>VERIFICADA A MES</x:v>
      </x:c>
      <x:c r="N112" s="15" t="str">
        <x:v>Verificada</x:v>
      </x:c>
      <x:c r="O112" s="15" t="str">
        <x:v>Operativo en junio; día exacto no verificado. Junio transición conservadora.</x:v>
      </x:c>
      <x:c r="P112" s="15" t="str">
        <x:v>Verificación documental; no equivale a validación metodológica integral.</x:v>
      </x:c>
      <x:c r="Q112" s="15" t="str">
        <x:v>No documentada en v0.1</x:v>
      </x:c>
      <x:c r="R112" s="15" t="str">
        <x:v>junio 2023</x:v>
      </x:c>
      <x:c r="S112" s="15" t="str">
        <x:v>No documentada en v0.1</x:v>
      </x:c>
      <x:c r="T112" s="15" t="str">
        <x:v>HTML</x:v>
      </x:c>
      <x:c r="U112" s="15" t="str">
        <x:v>Pendiente de verificar</x:v>
      </x:c>
      <x:c r="V112" s="15" t="str">
        <x:v>Acceso público; reutilización por verificar</x:v>
      </x:c>
      <x:c r="W112" s="16" t="n">
        <x:v>46265</x:v>
      </x:c>
      <x:c r="X112" s="16" t="n">
        <x:v>46630</x:v>
      </x:c>
      <x:c r="Y112" s="15" t="str">
        <x:v>GALANZU - migración v1.0</x:v>
      </x:c>
      <x:c r="Z112" s="15" t="str">
        <x:v>Secundaria/contraste</x:v>
      </x:c>
      <x:c r="AA112" s="15" t="str">
        <x:v>Migración 1:1 desde v0.1. Categoría v0.1 'Secundaria/contraste' retirada; reclasificada mediante ejes independientes.</x:v>
      </x:c>
      <x:c r="AB112" s="15" t="str">
        <x:f>IF(COUNTIF($A$5:$A$135,A112)=1,"OK","DUPLICADO")</x:f>
        <x:v>OK</x:v>
      </x:c>
    </x:row>
    <x:row r="113" ht="58" customHeight="1">
      <x:c r="A113" s="15" t="str">
        <x:v>PESCART-2023-MARKET</x:v>
      </x:c>
      <x:c r="B113" s="15" t="str">
        <x:v>Menorca Preservation · Long life to fishing nets</x:v>
      </x:c>
      <x:c r="C113" s="15" t="str">
        <x:v>Menorca Preservation / iniciativa vinculada</x:v>
      </x:c>
      <x:c r="D113" s="15" t="str">
        <x:v>Menorca Preservation / iniciativa vinculada</x:v>
      </x:c>
      <x:c r="E113" s="15" t="str">
        <x:v>Entidad social / ONG</x:v>
      </x:c>
      <x:c r="F113" s="15" t="str">
        <x:v>Recurso web</x:v>
      </x:c>
      <x:c r="G113" s="15" t="str">
        <x:v>Institucional no oficial</x:v>
      </x:c>
      <x:c r="H113" s="15" t="str">
        <x:v>Autorreporte / fuente de proyecto</x:v>
      </x:c>
      <x:c r="I113" s="15" t="str">
        <x:v>2023</x:v>
      </x:c>
      <x:c r="J113" s="15" t="str">
        <x:v>Menorca</x:v>
      </x:c>
      <x:c r="K113" s="120" t="str">
        <x:v>https://menorcapreservation.org/long-life-to-fishing-nets/</x:v>
      </x:c>
      <x:c r="L113" s="120" t="str"/>
      <x:c r="M113" s="15" t="str">
        <x:v>VERIFICADA</x:v>
      </x:c>
      <x:c r="N113" s="15" t="str">
        <x:v>Verificada</x:v>
      </x:c>
      <x:c r="O113" s="15" t="str">
        <x:v>&gt;1.000 kg redes recogidas; 23 artesanas/artistas; 12 productos/obras; casi 500 unidades vendidas.</x:v>
      </x:c>
      <x:c r="P113" s="15" t="str">
        <x:v>Verificación documental; no equivale a validación metodológica integral.</x:v>
      </x:c>
      <x:c r="Q113" s="15" t="str">
        <x:v>No documentada en v0.1</x:v>
      </x:c>
      <x:c r="R113" s="15" t="str">
        <x:v>2023</x:v>
      </x:c>
      <x:c r="S113" s="15" t="str">
        <x:v>No documentada en v0.1</x:v>
      </x:c>
      <x:c r="T113" s="15" t="str">
        <x:v>HTML</x:v>
      </x:c>
      <x:c r="U113" s="15" t="str">
        <x:v>Pendiente de verificar</x:v>
      </x:c>
      <x:c r="V113" s="15" t="str">
        <x:v>Acceso público; reutilización por verificar</x:v>
      </x:c>
      <x:c r="W113" s="16" t="n">
        <x:v>46265</x:v>
      </x:c>
      <x:c r="X113" s="16" t="n">
        <x:v>46630</x:v>
      </x:c>
      <x:c r="Y113" s="15" t="str">
        <x:v>GALANZU - migración v1.0</x:v>
      </x:c>
      <x:c r="Z113" s="15" t="str">
        <x:v>Proyecto/primaria</x:v>
      </x:c>
      <x:c r="AA113" s="15" t="str">
        <x:v>Migración 1:1 desde v0.1. Categoría v0.1 'Proyecto/primaria' retirada; reclasificada mediante ejes independientes.</x:v>
      </x:c>
      <x:c r="AB113" s="15" t="str">
        <x:f>IF(COUNTIF($A$5:$A$135,A113)=1,"OK","DUPLICADO")</x:f>
        <x:v>OK</x:v>
      </x:c>
    </x:row>
    <x:row r="114" ht="58" customHeight="1">
      <x:c r="A114" s="15" t="str">
        <x:v>PESCART-2025-DETAIL</x:v>
      </x:c>
      <x:c r="B114" s="15" t="str">
        <x:v>Menorca Preservation · Memoria 2025 · PescArt</x:v>
      </x:c>
      <x:c r="C114" s="15" t="str">
        <x:v>Menorca Preservation / iniciativa vinculada</x:v>
      </x:c>
      <x:c r="D114" s="15" t="str">
        <x:v>Menorca Preservation / iniciativa vinculada</x:v>
      </x:c>
      <x:c r="E114" s="15" t="str">
        <x:v>Entidad social / ONG</x:v>
      </x:c>
      <x:c r="F114" s="15" t="str">
        <x:v>Informe / memoria</x:v>
      </x:c>
      <x:c r="G114" s="15" t="str">
        <x:v>Institucional no oficial</x:v>
      </x:c>
      <x:c r="H114" s="15" t="str">
        <x:v>Primaria / productor original</x:v>
      </x:c>
      <x:c r="I114" s="15" t="str">
        <x:v>2025</x:v>
      </x:c>
      <x:c r="J114" s="15" t="str">
        <x:v>España / CCAA</x:v>
      </x:c>
      <x:c r="K114" s="120" t="str">
        <x:v>https://menorcapreservation.org/wp-content/uploads/2026/06/2025-MEMORIA-REPORT-Booklet_compressed.pdf</x:v>
      </x:c>
      <x:c r="L114" s="120" t="str"/>
      <x:c r="M114" s="15" t="str">
        <x:v>VERIFICADA</x:v>
      </x:c>
      <x:c r="N114" s="15" t="str">
        <x:v>Verificada</x:v>
      </x:c>
      <x:c r="O114" s="15" t="str">
        <x:v>Durante 2025 &gt;5.800 kg redes recuperadas; headline 5.890 kg; 55 sombrillas; 19 neoprenos; 11 kg microplásticos; 37 artistas; 19 canales.</x:v>
      </x:c>
      <x:c r="P114" s="15" t="str">
        <x:v>Verificación documental; no equivale a validación metodológica integral.</x:v>
      </x:c>
      <x:c r="Q114" s="15" t="str">
        <x:v>No documentada en v0.1</x:v>
      </x:c>
      <x:c r="R114" s="15" t="str">
        <x:v>2025</x:v>
      </x:c>
      <x:c r="S114" s="15" t="str">
        <x:v>No documentada en v0.1</x:v>
      </x:c>
      <x:c r="T114" s="15" t="str">
        <x:v>PDF</x:v>
      </x:c>
      <x:c r="U114" s="15" t="str">
        <x:v>Pendiente de verificar</x:v>
      </x:c>
      <x:c r="V114" s="15" t="str">
        <x:v>Acceso público; reutilización por verificar</x:v>
      </x:c>
      <x:c r="W114" s="16" t="n">
        <x:v>46265</x:v>
      </x:c>
      <x:c r="X114" s="16" t="n">
        <x:v>46630</x:v>
      </x:c>
      <x:c r="Y114" s="15" t="str">
        <x:v>GALANZU - migración v1.0</x:v>
      </x:c>
      <x:c r="Z114" s="15" t="str">
        <x:v>Pública/oficial</x:v>
      </x:c>
      <x:c r="AA114" s="15" t="str">
        <x:v>Migración 1:1 desde v0.1. Categoría v0.1 'Pública/oficial' retirada; reclasificada mediante ejes independientes.</x:v>
      </x:c>
      <x:c r="AB114" s="15" t="str">
        <x:f>IF(COUNTIF($A$5:$A$135,A114)=1,"OK","DUPLICADO")</x:f>
        <x:v>OK</x:v>
      </x:c>
    </x:row>
    <x:row r="115" ht="58" customHeight="1">
      <x:c r="A115" s="15" t="str">
        <x:v>PFB-FAQ</x:v>
      </x:c>
      <x:c r="B115" s="15" t="str">
        <x:v>Plastic Free Balearics · FAQ certificación</x:v>
      </x:c>
      <x:c r="C115" s="15" t="str">
        <x:v>Plastic Free Balearics</x:v>
      </x:c>
      <x:c r="D115" s="15" t="str">
        <x:v>Plastic Free Balearics</x:v>
      </x:c>
      <x:c r="E115" s="15" t="str">
        <x:v>Entidad social / ONG</x:v>
      </x:c>
      <x:c r="F115" s="15" t="str">
        <x:v>Recurso web</x:v>
      </x:c>
      <x:c r="G115" s="15" t="str">
        <x:v>Institucional no oficial</x:v>
      </x:c>
      <x:c r="H115" s="15" t="str">
        <x:v>Autorreporte / fuente de proyecto</x:v>
      </x:c>
      <x:c r="I115" s="15" t="str">
        <x:v>actual</x:v>
      </x:c>
      <x:c r="J115" s="15" t="str">
        <x:v>No documentada en v0.1</x:v>
      </x:c>
      <x:c r="K115" s="120" t="str">
        <x:v>https://es.plasticfreebalearics.org/preguntas-frecuentes</x:v>
      </x:c>
      <x:c r="L115" s="120" t="str"/>
      <x:c r="M115" s="15" t="str">
        <x:v>VERIFICADA</x:v>
      </x:c>
      <x:c r="N115" s="15" t="str">
        <x:v>Verificada</x:v>
      </x:c>
      <x:c r="O115" s="15" t="str">
        <x:v>Diagnóstico, informe, toolkit, certificación anual y renovación; proceso 1–2 meses.</x:v>
      </x:c>
      <x:c r="P115" s="15" t="str">
        <x:v>Verificación documental; no equivale a validación metodológica integral.</x:v>
      </x:c>
      <x:c r="Q115" s="15" t="str">
        <x:v>No documentada en v0.1</x:v>
      </x:c>
      <x:c r="R115" s="15" t="str">
        <x:v>actual</x:v>
      </x:c>
      <x:c r="S115" s="15" t="str">
        <x:v>No documentada en v0.1</x:v>
      </x:c>
      <x:c r="T115" s="15" t="str">
        <x:v>HTML</x:v>
      </x:c>
      <x:c r="U115" s="15" t="str">
        <x:v>Pendiente de verificar</x:v>
      </x:c>
      <x:c r="V115" s="15" t="str">
        <x:v>Acceso público; reutilización por verificar</x:v>
      </x:c>
      <x:c r="W115" s="16" t="n">
        <x:v>46265</x:v>
      </x:c>
      <x:c r="X115" s="16" t="n">
        <x:v>46630</x:v>
      </x:c>
      <x:c r="Y115" s="15" t="str">
        <x:v>GALANZU - migración v1.0</x:v>
      </x:c>
      <x:c r="Z115" s="15" t="str">
        <x:v>Proyecto/primaria</x:v>
      </x:c>
      <x:c r="AA115" s="15" t="str">
        <x:v>Migración 1:1 desde v0.1. Categoría v0.1 'Proyecto/primaria' retirada; reclasificada mediante ejes independientes.</x:v>
      </x:c>
      <x:c r="AB115" s="15" t="str">
        <x:f>IF(COUNTIF($A$5:$A$135,A115)=1,"OK","DUPLICADO")</x:f>
        <x:v>OK</x:v>
      </x:c>
    </x:row>
    <x:row r="116" ht="58" customHeight="1">
      <x:c r="A116" s="15" t="str">
        <x:v>PFM-2020-21-REPORT</x:v>
      </x:c>
      <x:c r="B116" s="15" t="str">
        <x:v>Menorca Preservation · Memoria 2020–2021</x:v>
      </x:c>
      <x:c r="C116" s="15" t="str">
        <x:v>Menorca Preservation / iniciativa vinculada</x:v>
      </x:c>
      <x:c r="D116" s="15" t="str">
        <x:v>Menorca Preservation / iniciativa vinculada</x:v>
      </x:c>
      <x:c r="E116" s="15" t="str">
        <x:v>Entidad social / ONG</x:v>
      </x:c>
      <x:c r="F116" s="15" t="str">
        <x:v>Informe / memoria</x:v>
      </x:c>
      <x:c r="G116" s="15" t="str">
        <x:v>Institucional no oficial</x:v>
      </x:c>
      <x:c r="H116" s="15" t="str">
        <x:v>Primaria / productor original</x:v>
      </x:c>
      <x:c r="I116" s="15" t="str">
        <x:v>2020–2021</x:v>
      </x:c>
      <x:c r="J116" s="15" t="str">
        <x:v>Menorca</x:v>
      </x:c>
      <x:c r="K116" s="120" t="str">
        <x:v>https://menorcapreservation.org/wp-content/uploads/2022/07/Menorca-Preservation-Memoria-2020-2021.pdf</x:v>
      </x:c>
      <x:c r="L116" s="120" t="str"/>
      <x:c r="M116" s="15" t="str">
        <x:v>VERIFICADA</x:v>
      </x:c>
      <x:c r="N116" s="15" t="str">
        <x:v>Verificada</x:v>
      </x:c>
      <x:c r="O116" s="15" t="str">
        <x:v>Creación PFM; 20 empresas certificadas; 205 kg plástico evitado con app; 14.500 microplásticos retirados.</x:v>
      </x:c>
      <x:c r="P116" s="15" t="str">
        <x:v>Verificación documental; no equivale a validación metodológica integral.</x:v>
      </x:c>
      <x:c r="Q116" s="15" t="str">
        <x:v>No documentada en v0.1</x:v>
      </x:c>
      <x:c r="R116" s="15" t="str">
        <x:v>2020–2021</x:v>
      </x:c>
      <x:c r="S116" s="15" t="str">
        <x:v>No documentada en v0.1</x:v>
      </x:c>
      <x:c r="T116" s="15" t="str">
        <x:v>PDF</x:v>
      </x:c>
      <x:c r="U116" s="15" t="str">
        <x:v>Pendiente de verificar</x:v>
      </x:c>
      <x:c r="V116" s="15" t="str">
        <x:v>Acceso público; reutilización por verificar</x:v>
      </x:c>
      <x:c r="W116" s="16" t="n">
        <x:v>46265</x:v>
      </x:c>
      <x:c r="X116" s="16" t="n">
        <x:v>46630</x:v>
      </x:c>
      <x:c r="Y116" s="15" t="str">
        <x:v>GALANZU - migración v1.0</x:v>
      </x:c>
      <x:c r="Z116" s="15" t="str">
        <x:v>Pública/oficial</x:v>
      </x:c>
      <x:c r="AA116" s="15" t="str">
        <x:v>Migración 1:1 desde v0.1. Categoría v0.1 'Pública/oficial' retirada; reclasificada mediante ejes independientes.</x:v>
      </x:c>
      <x:c r="AB116" s="15" t="str">
        <x:f>IF(COUNTIF($A$5:$A$135,A116)=1,"OK","DUPLICADO")</x:f>
        <x:v>OK</x:v>
      </x:c>
    </x:row>
    <x:row r="117" ht="58" customHeight="1">
      <x:c r="A117" s="15" t="str">
        <x:v>PFM-2020-LAUNCH</x:v>
      </x:c>
      <x:c r="B117" s="15" t="str">
        <x:v>Menorca Preservation · Plastic Free Menorca · launch grant</x:v>
      </x:c>
      <x:c r="C117" s="15" t="str">
        <x:v>Menorca Preservation / iniciativa vinculada</x:v>
      </x:c>
      <x:c r="D117" s="15" t="str">
        <x:v>Menorca Preservation / iniciativa vinculada</x:v>
      </x:c>
      <x:c r="E117" s="15" t="str">
        <x:v>Entidad social / ONG</x:v>
      </x:c>
      <x:c r="F117" s="15" t="str">
        <x:v>Recurso web</x:v>
      </x:c>
      <x:c r="G117" s="15" t="str">
        <x:v>Institucional no oficial</x:v>
      </x:c>
      <x:c r="H117" s="15" t="str">
        <x:v>Primaria / productor original</x:v>
      </x:c>
      <x:c r="I117" s="15" t="str">
        <x:v>2020</x:v>
      </x:c>
      <x:c r="J117" s="15" t="str">
        <x:v>Menorca</x:v>
      </x:c>
      <x:c r="K117" s="120" t="str">
        <x:v>https://menorcapreservation.org/grants/plastic-free-menorca/</x:v>
      </x:c>
      <x:c r="L117" s="120" t="str"/>
      <x:c r="M117" s="15" t="str">
        <x:v>VERIFICADA</x:v>
      </x:c>
      <x:c r="N117" s="15" t="str">
        <x:v>Verificada</x:v>
      </x:c>
      <x:c r="O117" s="15" t="str">
        <x:v>Presupuesto primer año 24.500 €; 10.000 € MeP; cuatro objetivos iniciales; estructura de alianza.</x:v>
      </x:c>
      <x:c r="P117" s="15" t="str">
        <x:v>Verificación documental; no equivale a validación metodológica integral.</x:v>
      </x:c>
      <x:c r="Q117" s="15" t="str">
        <x:v>No documentada en v0.1</x:v>
      </x:c>
      <x:c r="R117" s="15" t="str">
        <x:v>2020</x:v>
      </x:c>
      <x:c r="S117" s="15" t="str">
        <x:v>No documentada en v0.1</x:v>
      </x:c>
      <x:c r="T117" s="15" t="str">
        <x:v>HTML</x:v>
      </x:c>
      <x:c r="U117" s="15" t="str">
        <x:v>Pendiente de verificar</x:v>
      </x:c>
      <x:c r="V117" s="15" t="str">
        <x:v>Acceso público; reutilización por verificar</x:v>
      </x:c>
      <x:c r="W117" s="16" t="n">
        <x:v>46265</x:v>
      </x:c>
      <x:c r="X117" s="16" t="n">
        <x:v>46630</x:v>
      </x:c>
      <x:c r="Y117" s="15" t="str">
        <x:v>GALANZU - migración v1.0</x:v>
      </x:c>
      <x:c r="Z117" s="15" t="str">
        <x:v>Pública/oficial</x:v>
      </x:c>
      <x:c r="AA117" s="15" t="str">
        <x:v>Migración 1:1 desde v0.1. Categoría v0.1 'Pública/oficial' retirada; reclasificada mediante ejes independientes.</x:v>
      </x:c>
      <x:c r="AB117" s="15" t="str">
        <x:f>IF(COUNTIF($A$5:$A$135,A117)=1,"OK","DUPLICADO")</x:f>
        <x:v>OK</x:v>
      </x:c>
    </x:row>
    <x:row r="118" ht="58" customHeight="1">
      <x:c r="A118" s="15" t="str">
        <x:v>PFM-2022-23-REPORT</x:v>
      </x:c>
      <x:c r="B118" s="15" t="str">
        <x:v>Menorca Preservation · Memoria 2022–2023</x:v>
      </x:c>
      <x:c r="C118" s="15" t="str">
        <x:v>Menorca Preservation / iniciativa vinculada</x:v>
      </x:c>
      <x:c r="D118" s="15" t="str">
        <x:v>Menorca Preservation / iniciativa vinculada</x:v>
      </x:c>
      <x:c r="E118" s="15" t="str">
        <x:v>Entidad social / ONG</x:v>
      </x:c>
      <x:c r="F118" s="15" t="str">
        <x:v>Informe / memoria</x:v>
      </x:c>
      <x:c r="G118" s="15" t="str">
        <x:v>Institucional no oficial</x:v>
      </x:c>
      <x:c r="H118" s="15" t="str">
        <x:v>Primaria / productor original</x:v>
      </x:c>
      <x:c r="I118" s="15" t="str">
        <x:v>2022–2023</x:v>
      </x:c>
      <x:c r="J118" s="15" t="str">
        <x:v>Menorca</x:v>
      </x:c>
      <x:c r="K118" s="120" t="str">
        <x:v>https://menorcapreservation.org/wp-content/uploads/2024/06/Booklet_2022-2023-MEMORIA-REPORT_compressed.pdf</x:v>
      </x:c>
      <x:c r="L118" s="120" t="str"/>
      <x:c r="M118" s="15" t="str">
        <x:v>VERIFICADA</x:v>
      </x:c>
      <x:c r="N118" s="15" t="str">
        <x:v>Verificada</x:v>
      </x:c>
      <x:c r="O118" s="15" t="str">
        <x:v>231.391,62 €; 48.649 personas; 35 empresas; 55.824 botellas; 153.172 SUP; targets 2030.</x:v>
      </x:c>
      <x:c r="P118" s="15" t="str">
        <x:v>Verificación documental; no equivale a validación metodológica integral.</x:v>
      </x:c>
      <x:c r="Q118" s="15" t="str">
        <x:v>No documentada en v0.1</x:v>
      </x:c>
      <x:c r="R118" s="15" t="str">
        <x:v>2022–2023</x:v>
      </x:c>
      <x:c r="S118" s="15" t="str">
        <x:v>No documentada en v0.1</x:v>
      </x:c>
      <x:c r="T118" s="15" t="str">
        <x:v>PDF</x:v>
      </x:c>
      <x:c r="U118" s="15" t="str">
        <x:v>Pendiente de verificar</x:v>
      </x:c>
      <x:c r="V118" s="15" t="str">
        <x:v>Acceso público; reutilización por verificar</x:v>
      </x:c>
      <x:c r="W118" s="16" t="n">
        <x:v>46265</x:v>
      </x:c>
      <x:c r="X118" s="16" t="n">
        <x:v>46630</x:v>
      </x:c>
      <x:c r="Y118" s="15" t="str">
        <x:v>GALANZU - migración v1.0</x:v>
      </x:c>
      <x:c r="Z118" s="15" t="str">
        <x:v>Pública/oficial</x:v>
      </x:c>
      <x:c r="AA118" s="15" t="str">
        <x:v>Migración 1:1 desde v0.1. Categoría v0.1 'Pública/oficial' retirada; reclasificada mediante ejes independientes.</x:v>
      </x:c>
      <x:c r="AB118" s="15" t="str">
        <x:f>IF(COUNTIF($A$5:$A$135,A118)=1,"OK","DUPLICADO")</x:f>
        <x:v>OK</x:v>
      </x:c>
    </x:row>
    <x:row r="119" ht="58" customHeight="1">
      <x:c r="A119" s="15" t="str">
        <x:v>PFM-2023-REPORT</x:v>
      </x:c>
      <x:c r="B119" s="15" t="str">
        <x:v>Menorca Preservation · Impact Report 2023</x:v>
      </x:c>
      <x:c r="C119" s="15" t="str">
        <x:v>Menorca Preservation / iniciativa vinculada</x:v>
      </x:c>
      <x:c r="D119" s="15" t="str">
        <x:v>Menorca Preservation / iniciativa vinculada</x:v>
      </x:c>
      <x:c r="E119" s="15" t="str">
        <x:v>Entidad social / ONG</x:v>
      </x:c>
      <x:c r="F119" s="15" t="str">
        <x:v>Informe / memoria</x:v>
      </x:c>
      <x:c r="G119" s="15" t="str">
        <x:v>Institucional no oficial</x:v>
      </x:c>
      <x:c r="H119" s="15" t="str">
        <x:v>Autorreporte / fuente de proyecto</x:v>
      </x:c>
      <x:c r="I119" s="15" t="str">
        <x:v>2023</x:v>
      </x:c>
      <x:c r="J119" s="15" t="str">
        <x:v>Menorca</x:v>
      </x:c>
      <x:c r="K119" s="120" t="str">
        <x:v>https://menorcapreservation.org/wp-content/uploads/2024/01/2023-Impact-Report.pdf</x:v>
      </x:c>
      <x:c r="L119" s="120" t="str"/>
      <x:c r="M119" s="15" t="str">
        <x:v>VERIFICADA · SOLAPA</x:v>
      </x:c>
      <x:c r="N119" s="15" t="str">
        <x:v>Verificada</x:v>
      </x:c>
      <x:c r="O119" s="15" t="str">
        <x:v>27.000+ personas; 20 nuevas empresas certificadas; 53.500 botellas; 94.500 SUP; infraestructura.</x:v>
      </x:c>
      <x:c r="P119" s="15" t="str">
        <x:v>Verificación documental; no equivale a validación metodológica integral.</x:v>
      </x:c>
      <x:c r="Q119" s="15" t="str">
        <x:v>No documentada en v0.1</x:v>
      </x:c>
      <x:c r="R119" s="15" t="str">
        <x:v>2023</x:v>
      </x:c>
      <x:c r="S119" s="15" t="str">
        <x:v>No documentada en v0.1</x:v>
      </x:c>
      <x:c r="T119" s="15" t="str">
        <x:v>PDF</x:v>
      </x:c>
      <x:c r="U119" s="15" t="str">
        <x:v>Pendiente de verificar</x:v>
      </x:c>
      <x:c r="V119" s="15" t="str">
        <x:v>Acceso público; reutilización por verificar</x:v>
      </x:c>
      <x:c r="W119" s="16" t="n">
        <x:v>46265</x:v>
      </x:c>
      <x:c r="X119" s="16" t="n">
        <x:v>46630</x:v>
      </x:c>
      <x:c r="Y119" s="15" t="str">
        <x:v>GALANZU - migración v1.0</x:v>
      </x:c>
      <x:c r="Z119" s="15" t="str">
        <x:v>Proyecto/primaria</x:v>
      </x:c>
      <x:c r="AA119" s="15" t="str">
        <x:v>Migración 1:1 desde v0.1. Categoría v0.1 'Proyecto/primaria' retirada; reclasificada mediante ejes independientes.</x:v>
      </x:c>
      <x:c r="AB119" s="15" t="str">
        <x:f>IF(COUNTIF($A$5:$A$135,A119)=1,"OK","DUPLICADO")</x:f>
        <x:v>OK</x:v>
      </x:c>
    </x:row>
    <x:row r="120" ht="58" customHeight="1">
      <x:c r="A120" s="15" t="str">
        <x:v>PFM-2025-GRANT</x:v>
      </x:c>
      <x:c r="B120" s="15" t="str">
        <x:v>Menorca Preservation · Plastic Free Menorca Alliance 2025</x:v>
      </x:c>
      <x:c r="C120" s="15" t="str">
        <x:v>Menorca Preservation / iniciativa vinculada</x:v>
      </x:c>
      <x:c r="D120" s="15" t="str">
        <x:v>Menorca Preservation / iniciativa vinculada</x:v>
      </x:c>
      <x:c r="E120" s="15" t="str">
        <x:v>Entidad social / ONG</x:v>
      </x:c>
      <x:c r="F120" s="15" t="str">
        <x:v>Recurso web</x:v>
      </x:c>
      <x:c r="G120" s="15" t="str">
        <x:v>Institucional no oficial</x:v>
      </x:c>
      <x:c r="H120" s="15" t="str">
        <x:v>Primaria / productor original</x:v>
      </x:c>
      <x:c r="I120" s="15" t="str">
        <x:v>2025</x:v>
      </x:c>
      <x:c r="J120" s="15" t="str">
        <x:v>Menorca</x:v>
      </x:c>
      <x:c r="K120" s="120" t="str">
        <x:v>https://menorcapreservation.org/es/grants/plastic-free-menorca-alliance-2025/</x:v>
      </x:c>
      <x:c r="L120" s="120" t="str"/>
      <x:c r="M120" s="15" t="str">
        <x:v>VERIFICADA</x:v>
      </x:c>
      <x:c r="N120" s="15" t="str">
        <x:v>Verificada</x:v>
      </x:c>
      <x:c r="O120" s="15" t="str">
        <x:v>Coste total 252.013 € y desglose de seis financiadores; acciones planificadas 2025.</x:v>
      </x:c>
      <x:c r="P120" s="15" t="str">
        <x:v>Verificación documental; no equivale a validación metodológica integral.</x:v>
      </x:c>
      <x:c r="Q120" s="15" t="str">
        <x:v>No documentada en v0.1</x:v>
      </x:c>
      <x:c r="R120" s="15" t="str">
        <x:v>2025</x:v>
      </x:c>
      <x:c r="S120" s="15" t="str">
        <x:v>No documentada en v0.1</x:v>
      </x:c>
      <x:c r="T120" s="15" t="str">
        <x:v>HTML</x:v>
      </x:c>
      <x:c r="U120" s="15" t="str">
        <x:v>Pendiente de verificar</x:v>
      </x:c>
      <x:c r="V120" s="15" t="str">
        <x:v>Acceso público; reutilización por verificar</x:v>
      </x:c>
      <x:c r="W120" s="16" t="n">
        <x:v>46265</x:v>
      </x:c>
      <x:c r="X120" s="16" t="n">
        <x:v>46630</x:v>
      </x:c>
      <x:c r="Y120" s="15" t="str">
        <x:v>GALANZU - migración v1.0</x:v>
      </x:c>
      <x:c r="Z120" s="15" t="str">
        <x:v>Pública/oficial</x:v>
      </x:c>
      <x:c r="AA120" s="15" t="str">
        <x:v>Migración 1:1 desde v0.1. Categoría v0.1 'Pública/oficial' retirada; reclasificada mediante ejes independientes.</x:v>
      </x:c>
      <x:c r="AB120" s="15" t="str">
        <x:f>IF(COUNTIF($A$5:$A$135,A120)=1,"OK","DUPLICADO")</x:f>
        <x:v>OK</x:v>
      </x:c>
    </x:row>
    <x:row r="121" ht="58" customHeight="1">
      <x:c r="A121" s="15" t="str">
        <x:v>PFM-2025-REPORT</x:v>
      </x:c>
      <x:c r="B121" s="15" t="str">
        <x:v>Menorca Preservation · Memoria 2025 · pilar Plástico</x:v>
      </x:c>
      <x:c r="C121" s="15" t="str">
        <x:v>Menorca Preservation / iniciativa vinculada</x:v>
      </x:c>
      <x:c r="D121" s="15" t="str">
        <x:v>Menorca Preservation / iniciativa vinculada</x:v>
      </x:c>
      <x:c r="E121" s="15" t="str">
        <x:v>Entidad social / ONG</x:v>
      </x:c>
      <x:c r="F121" s="15" t="str">
        <x:v>Informe / memoria</x:v>
      </x:c>
      <x:c r="G121" s="15" t="str">
        <x:v>Institucional no oficial</x:v>
      </x:c>
      <x:c r="H121" s="15" t="str">
        <x:v>Primaria / productor original</x:v>
      </x:c>
      <x:c r="I121" s="15" t="str">
        <x:v>2025</x:v>
      </x:c>
      <x:c r="J121" s="15" t="str">
        <x:v>Menorca</x:v>
      </x:c>
      <x:c r="K121" s="120" t="str">
        <x:v>https://menorcapreservation.org/wp-content/uploads/2026/06/2025-MEMORIA-REPORT-Booklet_compressed.pdf</x:v>
      </x:c>
      <x:c r="L121" s="120" t="str"/>
      <x:c r="M121" s="15" t="str">
        <x:v>VERIFICADA</x:v>
      </x:c>
      <x:c r="N121" s="15" t="str">
        <x:v>Verificada</x:v>
      </x:c>
      <x:c r="O121" s="15" t="str">
        <x:v>217.546 € inversión; 897.186 € aprobados desde 2020; 807 participantes; 9 empresas; 52 soluciones; 3 indicadores; 534 kg; 54.250 pajitas.</x:v>
      </x:c>
      <x:c r="P121" s="15" t="str">
        <x:v>Verificación documental; no equivale a validación metodológica integral.</x:v>
      </x:c>
      <x:c r="Q121" s="15" t="str">
        <x:v>No documentada en v0.1</x:v>
      </x:c>
      <x:c r="R121" s="15" t="str">
        <x:v>2025</x:v>
      </x:c>
      <x:c r="S121" s="15" t="str">
        <x:v>No documentada en v0.1</x:v>
      </x:c>
      <x:c r="T121" s="15" t="str">
        <x:v>PDF</x:v>
      </x:c>
      <x:c r="U121" s="15" t="str">
        <x:v>Pendiente de verificar</x:v>
      </x:c>
      <x:c r="V121" s="15" t="str">
        <x:v>Acceso público; reutilización por verificar</x:v>
      </x:c>
      <x:c r="W121" s="16" t="n">
        <x:v>46265</x:v>
      </x:c>
      <x:c r="X121" s="16" t="n">
        <x:v>46630</x:v>
      </x:c>
      <x:c r="Y121" s="15" t="str">
        <x:v>GALANZU - migración v1.0</x:v>
      </x:c>
      <x:c r="Z121" s="15" t="str">
        <x:v>Pública/oficial</x:v>
      </x:c>
      <x:c r="AA121" s="15" t="str">
        <x:v>Migración 1:1 desde v0.1. Categoría v0.1 'Pública/oficial' retirada; reclasificada mediante ejes independientes.</x:v>
      </x:c>
      <x:c r="AB121" s="15" t="str">
        <x:f>IF(COUNTIF($A$5:$A$135,A121)=1,"OK","DUPLICADO")</x:f>
        <x:v>OK</x:v>
      </x:c>
    </x:row>
    <x:row r="122" ht="58" customHeight="1">
      <x:c r="A122" s="15" t="str">
        <x:v>PFM-HORECA-FIRST</x:v>
      </x:c>
      <x:c r="B122" s="15" t="str">
        <x:v>Menorca Preservation · cumplimiento normativa HoReCa</x:v>
      </x:c>
      <x:c r="C122" s="15" t="str">
        <x:v>Menorca Preservation / iniciativa vinculada</x:v>
      </x:c>
      <x:c r="D122" s="15" t="str">
        <x:v>Menorca Preservation / iniciativa vinculada</x:v>
      </x:c>
      <x:c r="E122" s="15" t="str">
        <x:v>Entidad social / ONG</x:v>
      </x:c>
      <x:c r="F122" s="15" t="str">
        <x:v>Recurso web</x:v>
      </x:c>
      <x:c r="G122" s="15" t="str">
        <x:v>Norma / registro oficial</x:v>
      </x:c>
      <x:c r="H122" s="15" t="str">
        <x:v>Primaria / productor original</x:v>
      </x:c>
      <x:c r="I122" s="15" t="str">
        <x:v>2023–2025</x:v>
      </x:c>
      <x:c r="J122" s="15" t="str">
        <x:v>Menorca</x:v>
      </x:c>
      <x:c r="K122" s="120" t="str">
        <x:v>https://menorcapreservation.org/hospitality-sector-still-faces-challenges-in-complying-with-single-use-plastic-legislation/</x:v>
      </x:c>
      <x:c r="L122" s="120" t="str"/>
      <x:c r="M122" s="15" t="str">
        <x:v>VERIFICADA</x:v>
      </x:c>
      <x:c r="N122" s="15" t="str">
        <x:v>Verificada</x:v>
      </x:c>
      <x:c r="O122" s="15" t="str">
        <x:v>62 establecimientos; 41 alojamientos (18,4%); 21 bares/rest. (1,8%); 1.090 productos; 3,2% cumplimiento inicial; 52% tras acompañamiento; 63% agua no single-use.</x:v>
      </x:c>
      <x:c r="P122" s="15" t="str">
        <x:v>Verificación documental; no equivale a validación metodológica integral.</x:v>
      </x:c>
      <x:c r="Q122" s="15" t="str">
        <x:v>No documentada en v0.1</x:v>
      </x:c>
      <x:c r="R122" s="15" t="str">
        <x:v>2023–2025</x:v>
      </x:c>
      <x:c r="S122" s="15" t="str">
        <x:v>No documentada en v0.1</x:v>
      </x:c>
      <x:c r="T122" s="15" t="str">
        <x:v>HTML</x:v>
      </x:c>
      <x:c r="U122" s="15" t="str">
        <x:v>Pendiente de verificar</x:v>
      </x:c>
      <x:c r="V122" s="15" t="str">
        <x:v>Acceso público; reutilización por verificar</x:v>
      </x:c>
      <x:c r="W122" s="16" t="n">
        <x:v>46265</x:v>
      </x:c>
      <x:c r="X122" s="16" t="n">
        <x:v>46630</x:v>
      </x:c>
      <x:c r="Y122" s="15" t="str">
        <x:v>GALANZU - migración v1.0</x:v>
      </x:c>
      <x:c r="Z122" s="15" t="str">
        <x:v>Pública/oficial</x:v>
      </x:c>
      <x:c r="AA122" s="15" t="str">
        <x:v>Migración 1:1 desde v0.1. Categoría v0.1 'Pública/oficial' retirada; reclasificada mediante ejes independientes.</x:v>
      </x:c>
      <x:c r="AB122" s="15" t="str">
        <x:f>IF(COUNTIF($A$5:$A$135,A122)=1,"OK","DUPLICADO")</x:f>
        <x:v>OK</x:v>
      </x:c>
    </x:row>
    <x:row r="123" ht="58" customHeight="1">
      <x:c r="A123" s="15" t="str">
        <x:v>PFM-OBS-ENV24</x:v>
      </x:c>
      <x:c r="B123" s="15" t="str">
        <x:v>Aliança Plastic Free Menorca · Observatori del Plàstic · envases 2024</x:v>
      </x:c>
      <x:c r="C123" s="15" t="str">
        <x:v>Menorca Preservation / iniciativa vinculada</x:v>
      </x:c>
      <x:c r="D123" s="15" t="str">
        <x:v>Menorca Preservation / iniciativa vinculada</x:v>
      </x:c>
      <x:c r="E123" s="15" t="str">
        <x:v>Entidad social / ONG</x:v>
      </x:c>
      <x:c r="F123" s="15" t="str">
        <x:v>Prensa / comunicación</x:v>
      </x:c>
      <x:c r="G123" s="15" t="str">
        <x:v>Institucional no oficial</x:v>
      </x:c>
      <x:c r="H123" s="15" t="str">
        <x:v>Secundaria / contraste</x:v>
      </x:c>
      <x:c r="I123" s="15" t="str">
        <x:v>2024 analizado en 2026</x:v>
      </x:c>
      <x:c r="J123" s="15" t="str">
        <x:v>Menorca</x:v>
      </x:c>
      <x:c r="K123" s="120" t="str">
        <x:v>https://www.eliris.cat/2026/02/10/lalianca-plastic-free-menorca-analitza-la-gestio-dels-envasos-lleugers-a-lilla/</x:v>
      </x:c>
      <x:c r="L123" s="120" t="str"/>
      <x:c r="M123" s="15" t="str">
        <x:v>VERIFICADA</x:v>
      </x:c>
      <x:c r="N123" s="15" t="str">
        <x:v>Verificada</x:v>
      </x:c>
      <x:c r="O123" s="15" t="str">
        <x:v>66% temporada alta; Maó+Ciutadella 63%; envases Maó +64%, Es Castell +98% vs 2023.</x:v>
      </x:c>
      <x:c r="P123" s="15" t="str">
        <x:v>Verificación documental; no equivale a validación metodológica integral.</x:v>
      </x:c>
      <x:c r="Q123" s="15" t="str">
        <x:v>No documentada en v0.1</x:v>
      </x:c>
      <x:c r="R123" s="15" t="str">
        <x:v>2024 analizado en 2026</x:v>
      </x:c>
      <x:c r="S123" s="15" t="str">
        <x:v>No documentada en v0.1</x:v>
      </x:c>
      <x:c r="T123" s="15" t="str">
        <x:v>HTML</x:v>
      </x:c>
      <x:c r="U123" s="15" t="str">
        <x:v>Pendiente de verificar</x:v>
      </x:c>
      <x:c r="V123" s="15" t="str">
        <x:v>Acceso público; reutilización por verificar</x:v>
      </x:c>
      <x:c r="W123" s="16" t="n">
        <x:v>46265</x:v>
      </x:c>
      <x:c r="X123" s="16" t="n">
        <x:v>46630</x:v>
      </x:c>
      <x:c r="Y123" s="15" t="str">
        <x:v>GALANZU - migración v1.0</x:v>
      </x:c>
      <x:c r="Z123" s="15" t="str">
        <x:v>Secundaria/contraste</x:v>
      </x:c>
      <x:c r="AA123" s="15" t="str">
        <x:v>Migración 1:1 desde v0.1. Categoría v0.1 'Secundaria/contraste' retirada; reclasificada mediante ejes independientes.</x:v>
      </x:c>
      <x:c r="AB123" s="15" t="str">
        <x:f>IF(COUNTIF($A$5:$A$135,A123)=1,"OK","DUPLICADO")</x:f>
        <x:v>OK</x:v>
      </x:c>
    </x:row>
    <x:row r="124" ht="58" customHeight="1">
      <x:c r="A124" s="15" t="str">
        <x:v>PFM-OBS-NORM</x:v>
      </x:c>
      <x:c r="B124" s="15" t="str">
        <x:v>Observatori del Plàstic de Menorca · normativa HoReCa</x:v>
      </x:c>
      <x:c r="C124" s="15" t="str">
        <x:v>Menorca Preservation / iniciativa vinculada</x:v>
      </x:c>
      <x:c r="D124" s="15" t="str">
        <x:v>Menorca Preservation / iniciativa vinculada</x:v>
      </x:c>
      <x:c r="E124" s="15" t="str">
        <x:v>Entidad social / ONG</x:v>
      </x:c>
      <x:c r="F124" s="15" t="str">
        <x:v>Recurso web</x:v>
      </x:c>
      <x:c r="G124" s="15" t="str">
        <x:v>Norma / registro oficial</x:v>
      </x:c>
      <x:c r="H124" s="15" t="str">
        <x:v>Primaria / productor original</x:v>
      </x:c>
      <x:c r="I124" s="15" t="str">
        <x:v>2023–2025</x:v>
      </x:c>
      <x:c r="J124" s="15" t="str">
        <x:v>Menorca</x:v>
      </x:c>
      <x:c r="K124" s="120" t="str">
        <x:v>https://view.genially.com/69301985b478c456fb0d289c</x:v>
      </x:c>
      <x:c r="L124" s="120" t="str"/>
      <x:c r="M124" s="15" t="str">
        <x:v>VERIFICADA</x:v>
      </x:c>
      <x:c r="N124" s="15" t="str">
        <x:v>Verificada</x:v>
      </x:c>
      <x:c r="O124" s="15" t="str">
        <x:v>22 productos; HAPI 0–10; score 10=prohibido; producto prohibido total 12,2%, alojamiento 9,3%, bares/rest. 17,5%; agua retornable 26,5%; target 30%.</x:v>
      </x:c>
      <x:c r="P124" s="15" t="str">
        <x:v>Verificación documental; no equivale a validación metodológica integral.</x:v>
      </x:c>
      <x:c r="Q124" s="15" t="str">
        <x:v>No documentada en v0.1</x:v>
      </x:c>
      <x:c r="R124" s="15" t="str">
        <x:v>2023–2025</x:v>
      </x:c>
      <x:c r="S124" s="15" t="str">
        <x:v>No documentada en v0.1</x:v>
      </x:c>
      <x:c r="T124" s="15" t="str">
        <x:v>HTML</x:v>
      </x:c>
      <x:c r="U124" s="15" t="str">
        <x:v>Pendiente de verificar</x:v>
      </x:c>
      <x:c r="V124" s="15" t="str">
        <x:v>Acceso público; reutilización por verificar</x:v>
      </x:c>
      <x:c r="W124" s="16" t="n">
        <x:v>46265</x:v>
      </x:c>
      <x:c r="X124" s="16" t="n">
        <x:v>46630</x:v>
      </x:c>
      <x:c r="Y124" s="15" t="str">
        <x:v>GALANZU - migración v1.0</x:v>
      </x:c>
      <x:c r="Z124" s="15" t="str">
        <x:v>Pública/oficial</x:v>
      </x:c>
      <x:c r="AA124" s="15" t="str">
        <x:v>Migración 1:1 desde v0.1. Categoría v0.1 'Pública/oficial' retirada; reclasificada mediante ejes independientes.</x:v>
      </x:c>
      <x:c r="AB124" s="15" t="str">
        <x:f>IF(COUNTIF($A$5:$A$135,A124)=1,"OK","DUPLICADO")</x:f>
        <x:v>OK</x:v>
      </x:c>
    </x:row>
    <x:row r="125" ht="58" customHeight="1">
      <x:c r="A125" s="15" t="str">
        <x:v>PFM-OBS25</x:v>
      </x:c>
      <x:c r="B125" s="15" t="str">
        <x:v>Menorca Preservation · Observatorio del Plástico · Memoria 2025</x:v>
      </x:c>
      <x:c r="C125" s="15" t="str">
        <x:v>Menorca Preservation / iniciativa vinculada</x:v>
      </x:c>
      <x:c r="D125" s="15" t="str">
        <x:v>Menorca Preservation / iniciativa vinculada</x:v>
      </x:c>
      <x:c r="E125" s="15" t="str">
        <x:v>Entidad social / ONG</x:v>
      </x:c>
      <x:c r="F125" s="15" t="str">
        <x:v>Informe / memoria</x:v>
      </x:c>
      <x:c r="G125" s="15" t="str">
        <x:v>Institucional no oficial</x:v>
      </x:c>
      <x:c r="H125" s="15" t="str">
        <x:v>Primaria / productor original</x:v>
      </x:c>
      <x:c r="I125" s="15" t="str">
        <x:v>2025</x:v>
      </x:c>
      <x:c r="J125" s="15" t="str">
        <x:v>Menorca</x:v>
      </x:c>
      <x:c r="K125" s="120" t="str">
        <x:v>https://menorcapreservation.org/wp-content/uploads/2026/06/2025-MEMORIA-REPORT-Booklet_compressed.pdf</x:v>
      </x:c>
      <x:c r="L125" s="120" t="str"/>
      <x:c r="M125" s="15" t="str">
        <x:v>VERIFICADA</x:v>
      </x:c>
      <x:c r="N125" s="15" t="str">
        <x:v>Verificada</x:v>
      </x:c>
      <x:c r="O125" s="15" t="str">
        <x:v>82% nidos con plásticos; envases duplicados desde 2016; 66% temporada alta; HoReCa 3,2%→52% en 62 empresas.</x:v>
      </x:c>
      <x:c r="P125" s="15" t="str">
        <x:v>Verificación documental; no equivale a validación metodológica integral.</x:v>
      </x:c>
      <x:c r="Q125" s="15" t="str">
        <x:v>No documentada en v0.1</x:v>
      </x:c>
      <x:c r="R125" s="15" t="str">
        <x:v>2025</x:v>
      </x:c>
      <x:c r="S125" s="15" t="str">
        <x:v>No documentada en v0.1</x:v>
      </x:c>
      <x:c r="T125" s="15" t="str">
        <x:v>PDF</x:v>
      </x:c>
      <x:c r="U125" s="15" t="str">
        <x:v>Pendiente de verificar</x:v>
      </x:c>
      <x:c r="V125" s="15" t="str">
        <x:v>Acceso público; reutilización por verificar</x:v>
      </x:c>
      <x:c r="W125" s="16" t="n">
        <x:v>46265</x:v>
      </x:c>
      <x:c r="X125" s="16" t="n">
        <x:v>46630</x:v>
      </x:c>
      <x:c r="Y125" s="15" t="str">
        <x:v>GALANZU - migración v1.0</x:v>
      </x:c>
      <x:c r="Z125" s="15" t="str">
        <x:v>Pública/oficial</x:v>
      </x:c>
      <x:c r="AA125" s="15" t="str">
        <x:v>Migración 1:1 desde v0.1. Categoría v0.1 'Pública/oficial' retirada; reclasificada mediante ejes independientes.</x:v>
      </x:c>
      <x:c r="AB125" s="15" t="str">
        <x:f>IF(COUNTIF($A$5:$A$135,A125)=1,"OK","DUPLICADO")</x:f>
        <x:v>OK</x:v>
      </x:c>
    </x:row>
    <x:row r="126" ht="58" customHeight="1">
      <x:c r="A126" s="15" t="str">
        <x:v>PFM-PESC25</x:v>
      </x:c>
      <x:c r="B126" s="15" t="str">
        <x:v>Menorca Preservation · PescArt · Memoria 2025</x:v>
      </x:c>
      <x:c r="C126" s="15" t="str">
        <x:v>Menorca Preservation / iniciativa vinculada</x:v>
      </x:c>
      <x:c r="D126" s="15" t="str">
        <x:v>Menorca Preservation / iniciativa vinculada</x:v>
      </x:c>
      <x:c r="E126" s="15" t="str">
        <x:v>Entidad social / ONG</x:v>
      </x:c>
      <x:c r="F126" s="15" t="str">
        <x:v>Informe / memoria</x:v>
      </x:c>
      <x:c r="G126" s="15" t="str">
        <x:v>Institucional no oficial</x:v>
      </x:c>
      <x:c r="H126" s="15" t="str">
        <x:v>Primaria / productor original</x:v>
      </x:c>
      <x:c r="I126" s="15" t="str">
        <x:v>2025</x:v>
      </x:c>
      <x:c r="J126" s="15" t="str">
        <x:v>Menorca</x:v>
      </x:c>
      <x:c r="K126" s="120" t="str">
        <x:v>https://menorcapreservation.org/wp-content/uploads/2026/06/2025-MEMORIA-REPORT-Booklet_compressed.pdf</x:v>
      </x:c>
      <x:c r="L126" s="120" t="str"/>
      <x:c r="M126" s="15" t="str">
        <x:v>VERIFICADA CON QA BILINGÜE</x:v>
      </x:c>
      <x:c r="N126" s="15" t="str">
        <x:v>Verificada</x:v>
      </x:c>
      <x:c r="O126" s="15" t="str">
        <x:v>5.890 kg redes recogidas; 48%; 2.818 kg recicladas ES vs 2.601 kg upcycled EN; 37 artistas; 541 participantes; 19 puntos de venta.</x:v>
      </x:c>
      <x:c r="P126" s="15" t="str">
        <x:v>Verificación documental; no equivale a validación metodológica integral.</x:v>
      </x:c>
      <x:c r="Q126" s="15" t="str">
        <x:v>No documentada en v0.1</x:v>
      </x:c>
      <x:c r="R126" s="15" t="str">
        <x:v>2025</x:v>
      </x:c>
      <x:c r="S126" s="15" t="str">
        <x:v>No documentada en v0.1</x:v>
      </x:c>
      <x:c r="T126" s="15" t="str">
        <x:v>PDF</x:v>
      </x:c>
      <x:c r="U126" s="15" t="str">
        <x:v>Pendiente de verificar</x:v>
      </x:c>
      <x:c r="V126" s="15" t="str">
        <x:v>Acceso público; reutilización por verificar</x:v>
      </x:c>
      <x:c r="W126" s="16" t="n">
        <x:v>46265</x:v>
      </x:c>
      <x:c r="X126" s="16" t="n">
        <x:v>46630</x:v>
      </x:c>
      <x:c r="Y126" s="15" t="str">
        <x:v>GALANZU - migración v1.0</x:v>
      </x:c>
      <x:c r="Z126" s="15" t="str">
        <x:v>Pública/oficial</x:v>
      </x:c>
      <x:c r="AA126" s="15" t="str">
        <x:v>Migración 1:1 desde v0.1. Categoría v0.1 'Pública/oficial' retirada; reclasificada mediante ejes independientes.</x:v>
      </x:c>
      <x:c r="AB126" s="15" t="str">
        <x:f>IF(COUNTIF($A$5:$A$135,A126)=1,"OK","DUPLICADO")</x:f>
        <x:v>OK</x:v>
      </x:c>
    </x:row>
    <x:row r="127" ht="58" customHeight="1">
      <x:c r="A127" s="15" t="str">
        <x:v>PORTSIB-AUG-BALEARS</x:v>
      </x:c>
      <x:c r="B127" s="15" t="str">
        <x:v>Servicio Vigilancia Litoral · 46 inspecciones Baleares 1–16 agosto</x:v>
      </x:c>
      <x:c r="C127" s="15" t="str">
        <x:v>Administración o entidad pública de las Illes Balears</x:v>
      </x:c>
      <x:c r="D127" s="15" t="str">
        <x:v>Administración o entidad pública de las Illes Balears</x:v>
      </x:c>
      <x:c r="E127" s="15" t="str">
        <x:v>Administración / entidad pública</x:v>
      </x:c>
      <x:c r="F127" s="15" t="str">
        <x:v>Prensa / comunicación</x:v>
      </x:c>
      <x:c r="G127" s="15" t="str">
        <x:v>Información administrativa pública</x:v>
      </x:c>
      <x:c r="H127" s="15" t="str">
        <x:v>Secundaria / contraste</x:v>
      </x:c>
      <x:c r="I127" s="15" t="str">
        <x:v>20/08/2026</x:v>
      </x:c>
      <x:c r="J127" s="15" t="str">
        <x:v>Illes Balears</x:v>
      </x:c>
      <x:c r="K127" s="120" t="str">
        <x:v>https://www.europapress.es/illes-balears/noticia-servicio-vigilancia-litoral-levanta-17-actas-formula-cinco-denuncias-primera-quincena-agosto-20260820102930.html</x:v>
      </x:c>
      <x:c r="L127" s="120" t="str"/>
      <x:c r="M127" s="15" t="str">
        <x:v>VERIFICADA</x:v>
      </x:c>
      <x:c r="N127" s="15" t="str">
        <x:v>Verificada</x:v>
      </x:c>
      <x:c r="O127" s="15" t="str">
        <x:v>46 inspecciones, 17 actas y 5 denuncias entre Mallorca, Menorca y Eivissa; contexto regional del servicio.</x:v>
      </x:c>
      <x:c r="P127" s="15" t="str">
        <x:v>Verificación documental; no equivale a validación metodológica integral.</x:v>
      </x:c>
      <x:c r="Q127" s="15" t="str">
        <x:v>No documentada en v0.1</x:v>
      </x:c>
      <x:c r="R127" s="15" t="str">
        <x:v>20/08/2026</x:v>
      </x:c>
      <x:c r="S127" s="15" t="str">
        <x:v>No documentada en v0.1</x:v>
      </x:c>
      <x:c r="T127" s="15" t="str">
        <x:v>HTML</x:v>
      </x:c>
      <x:c r="U127" s="15" t="str">
        <x:v>Pendiente de verificar</x:v>
      </x:c>
      <x:c r="V127" s="15" t="str">
        <x:v>Acceso público; reutilización por verificar</x:v>
      </x:c>
      <x:c r="W127" s="16" t="n">
        <x:v>46265</x:v>
      </x:c>
      <x:c r="X127" s="16" t="n">
        <x:v>46630</x:v>
      </x:c>
      <x:c r="Y127" s="15" t="str">
        <x:v>GALANZU - migración v1.0</x:v>
      </x:c>
      <x:c r="Z127" s="15" t="str">
        <x:v>Secundaria/contraste</x:v>
      </x:c>
      <x:c r="AA127" s="15" t="str">
        <x:v>Migración 1:1 desde v0.1. Categoría v0.1 'Secundaria/contraste' retirada; reclasificada mediante ejes independientes.</x:v>
      </x:c>
      <x:c r="AB127" s="15" t="str">
        <x:f>IF(COUNTIF($A$5:$A$135,A127)=1,"OK","DUPLICADO")</x:f>
        <x:v>OK</x:v>
      </x:c>
    </x:row>
    <x:row r="128" ht="58" customHeight="1">
      <x:c r="A128" s="15" t="str">
        <x:v>PORTSIB-AUG-MENORCA</x:v>
      </x:c>
      <x:c r="B128" s="15" t="str">
        <x:v>Actividad servicio vigilancia litoral · Menorca primera quincena agosto</x:v>
      </x:c>
      <x:c r="C128" s="15" t="str">
        <x:v>Administración o entidad pública de las Illes Balears</x:v>
      </x:c>
      <x:c r="D128" s="15" t="str">
        <x:v>Administración o entidad pública de las Illes Balears</x:v>
      </x:c>
      <x:c r="E128" s="15" t="str">
        <x:v>Administración / entidad pública</x:v>
      </x:c>
      <x:c r="F128" s="15" t="str">
        <x:v>Prensa / comunicación</x:v>
      </x:c>
      <x:c r="G128" s="15" t="str">
        <x:v>Información administrativa pública</x:v>
      </x:c>
      <x:c r="H128" s="15" t="str">
        <x:v>Secundaria / contraste</x:v>
      </x:c>
      <x:c r="I128" s="15" t="str">
        <x:v>20/08/2026</x:v>
      </x:c>
      <x:c r="J128" s="15" t="str">
        <x:v>Illa de l'Aire / Menorca</x:v>
      </x:c>
      <x:c r="K128" s="120" t="str">
        <x:v>https://www.menorca.info/menorca/local/2026/08/20/2692469/dos-denuncias-del-servicio-inspeccion-del-litoral-menorca-agosto.html</x:v>
      </x:c>
      <x:c r="L128" s="120" t="str"/>
      <x:c r="M128" s="15" t="str">
        <x:v>VERIFICADA · UNIVERSO LITORAL</x:v>
      </x:c>
      <x:c r="N128" s="15" t="str">
        <x:v>Verificada</x:v>
      </x:c>
      <x:c r="O128" s="15" t="str">
        <x:v>12 inspecciones, 4 actas, 2 denuncias; foco chárter/fondeos/boyas; zonas publicadas no incluyen RMIA.</x:v>
      </x:c>
      <x:c r="P128" s="15" t="str">
        <x:v>Verificación documental; no equivale a validación metodológica integral.</x:v>
      </x:c>
      <x:c r="Q128" s="15" t="str">
        <x:v>No documentada en v0.1</x:v>
      </x:c>
      <x:c r="R128" s="15" t="str">
        <x:v>20/08/2026</x:v>
      </x:c>
      <x:c r="S128" s="15" t="str">
        <x:v>No documentada en v0.1</x:v>
      </x:c>
      <x:c r="T128" s="15" t="str">
        <x:v>HTML</x:v>
      </x:c>
      <x:c r="U128" s="15" t="str">
        <x:v>Pendiente de verificar</x:v>
      </x:c>
      <x:c r="V128" s="15" t="str">
        <x:v>Acceso público; reutilización por verificar</x:v>
      </x:c>
      <x:c r="W128" s="16" t="n">
        <x:v>46265</x:v>
      </x:c>
      <x:c r="X128" s="16" t="n">
        <x:v>46630</x:v>
      </x:c>
      <x:c r="Y128" s="15" t="str">
        <x:v>GALANZU - migración v1.0</x:v>
      </x:c>
      <x:c r="Z128" s="15" t="str">
        <x:v>Secundaria/contraste</x:v>
      </x:c>
      <x:c r="AA128" s="15" t="str">
        <x:v>Migración 1:1 desde v0.1. Categoría v0.1 'Secundaria/contraste' retirada; reclasificada mediante ejes independientes.</x:v>
      </x:c>
      <x:c r="AB128" s="15" t="str">
        <x:f>IF(COUNTIF($A$5:$A$135,A128)=1,"OK","DUPLICADO")</x:f>
        <x:v>OK</x:v>
      </x:c>
    </x:row>
    <x:row r="129" ht="58" customHeight="1">
      <x:c r="A129" s="15" t="str">
        <x:v>PORTSIB-MENORCA-4</x:v>
      </x:c>
      <x:c r="B129" s="15" t="str">
        <x:v>Govern · Servicio Vigilancia Litoral Menorca con cuatro embarcaciones</x:v>
      </x:c>
      <x:c r="C129" s="15" t="str">
        <x:v>Administración o entidad pública de las Illes Balears</x:v>
      </x:c>
      <x:c r="D129" s="15" t="str">
        <x:v>Administración o entidad pública de las Illes Balears</x:v>
      </x:c>
      <x:c r="E129" s="15" t="str">
        <x:v>Administración / entidad pública</x:v>
      </x:c>
      <x:c r="F129" s="15" t="str">
        <x:v>Informe / memoria</x:v>
      </x:c>
      <x:c r="G129" s="15" t="str">
        <x:v>Información administrativa pública</x:v>
      </x:c>
      <x:c r="H129" s="15" t="str">
        <x:v>Primaria / productor original</x:v>
      </x:c>
      <x:c r="I129" s="15" t="str">
        <x:v>17/06/2026</x:v>
      </x:c>
      <x:c r="J129" s="15" t="str">
        <x:v>Menorca</x:v>
      </x:c>
      <x:c r="K129" s="120" t="str">
        <x:v>https://www.caib.es/pidip2front/jsp/es/ficha-convocatoria/el-servicio-de-vigilancia-inspeccion-y-control-del-litoral-ya-esta-plenamente-operativo-en-menorca-con-cuatro-embarcaciones</x:v>
      </x:c>
      <x:c r="L129" s="120" t="str"/>
      <x:c r="M129" s="15" t="str">
        <x:v>VERIFICADA · OFICIAL</x:v>
      </x:c>
      <x:c r="N129" s="15" t="str">
        <x:v>Verificada</x:v>
      </x:c>
      <x:c r="O129" s="15" t="str">
        <x:v>Cuatro embarcaciones operativas de PortsIB en Menorca; vigilancia litoral general y apoyo portuario.</x:v>
      </x:c>
      <x:c r="P129" s="15" t="str">
        <x:v>Verificación documental; no equivale a validación metodológica integral.</x:v>
      </x:c>
      <x:c r="Q129" s="15" t="str">
        <x:v>No documentada en v0.1</x:v>
      </x:c>
      <x:c r="R129" s="15" t="str">
        <x:v>17/06/2026</x:v>
      </x:c>
      <x:c r="S129" s="15" t="str">
        <x:v>No documentada en v0.1</x:v>
      </x:c>
      <x:c r="T129" s="15" t="str">
        <x:v>HTML</x:v>
      </x:c>
      <x:c r="U129" s="15" t="str">
        <x:v>Pendiente de verificar</x:v>
      </x:c>
      <x:c r="V129" s="15" t="str">
        <x:v>Acceso público; reutilización por verificar</x:v>
      </x:c>
      <x:c r="W129" s="16" t="n">
        <x:v>46265</x:v>
      </x:c>
      <x:c r="X129" s="16" t="n">
        <x:v>46630</x:v>
      </x:c>
      <x:c r="Y129" s="15" t="str">
        <x:v>GALANZU - migración v1.0</x:v>
      </x:c>
      <x:c r="Z129" s="15" t="str">
        <x:v>Pública/oficial</x:v>
      </x:c>
      <x:c r="AA129" s="15" t="str">
        <x:v>Migración 1:1 desde v0.1. Categoría v0.1 'Pública/oficial' retirada; reclasificada mediante ejes independientes.</x:v>
      </x:c>
      <x:c r="AB129" s="15" t="str">
        <x:f>IF(COUNTIF($A$5:$A$135,A129)=1,"OK","DUPLICADO")</x:f>
        <x:v>OK</x:v>
      </x:c>
    </x:row>
    <x:row r="130" ht="58" customHeight="1">
      <x:c r="A130" s="15" t="str">
        <x:v>RMIA-DECR26-ENFORCEMENT</x:v>
      </x:c>
      <x:c r="B130" s="15" t="str">
        <x:v>Decreto 26/2019 · art. 7 · vigilancia Reserva Marina Illa de l’Aire</x:v>
      </x:c>
      <x:c r="C130" s="15" t="str">
        <x:v>Administración o entidad pública de las Illes Balears</x:v>
      </x:c>
      <x:c r="D130" s="15" t="str">
        <x:v>Administración o entidad pública de las Illes Balears</x:v>
      </x:c>
      <x:c r="E130" s="15" t="str">
        <x:v>Otro / por revisar</x:v>
      </x:c>
      <x:c r="F130" s="15" t="str">
        <x:v>Norma / registro</x:v>
      </x:c>
      <x:c r="G130" s="15" t="str">
        <x:v>Norma / registro oficial</x:v>
      </x:c>
      <x:c r="H130" s="15" t="str">
        <x:v>Primaria / productor original</x:v>
      </x:c>
      <x:c r="I130" s="15" t="str">
        <x:v>2019</x:v>
      </x:c>
      <x:c r="J130" s="15" t="str">
        <x:v>Illa de l'Aire / Menorca</x:v>
      </x:c>
      <x:c r="K130" s="120" t="str">
        <x:v>https://www.caib.es/sites/M170613081930629/f/268232</x:v>
      </x:c>
      <x:c r="L130" s="120" t="str"/>
      <x:c r="M130" s="15" t="str">
        <x:v>VERIFICADA · PRIMARIA</x:v>
      </x:c>
      <x:c r="N130" s="15" t="str">
        <x:v>Verificada</x:v>
      </x:c>
      <x:c r="O130" s="15" t="str">
        <x:v>Guardas de la reserva: seguimiento, control, vigilancia, denuncias, actas, suspensión e imágenes como prueba.</x:v>
      </x:c>
      <x:c r="P130" s="15" t="str">
        <x:v>Verificación documental; no equivale a validación metodológica integral.</x:v>
      </x:c>
      <x:c r="Q130" s="15" t="str">
        <x:v>No documentada en v0.1</x:v>
      </x:c>
      <x:c r="R130" s="15" t="str">
        <x:v>2019</x:v>
      </x:c>
      <x:c r="S130" s="15" t="str">
        <x:v>No documentada en v0.1</x:v>
      </x:c>
      <x:c r="T130" s="15" t="str">
        <x:v>HTML</x:v>
      </x:c>
      <x:c r="U130" s="15" t="str">
        <x:v>Pendiente de verificar</x:v>
      </x:c>
      <x:c r="V130" s="15" t="str">
        <x:v>Acceso público; reutilización por verificar</x:v>
      </x:c>
      <x:c r="W130" s="16" t="n">
        <x:v>46265</x:v>
      </x:c>
      <x:c r="X130" s="16" t="n">
        <x:v>46630</x:v>
      </x:c>
      <x:c r="Y130" s="15" t="str">
        <x:v>GALANZU - migración v1.0</x:v>
      </x:c>
      <x:c r="Z130" s="15" t="str">
        <x:v>Pública/oficial</x:v>
      </x:c>
      <x:c r="AA130" s="15" t="str">
        <x:v>Migración 1:1 desde v0.1. Categoría v0.1 'Pública/oficial' retirada; reclasificada mediante ejes independientes.</x:v>
      </x:c>
      <x:c r="AB130" s="15" t="str">
        <x:f>IF(COUNTIF($A$5:$A$135,A130)=1,"OK","DUPLICADO")</x:f>
        <x:v>OK</x:v>
      </x:c>
    </x:row>
    <x:row r="131" ht="58" customHeight="1">
      <x:c r="A131" s="15" t="str">
        <x:v>RMIA-GOB-INFRINGEMENTS</x:v>
      </x:c>
      <x:c r="B131" s="15" t="str">
        <x:v>GOB denuncia infracciones reiteradas en Illa de l’Aire</x:v>
      </x:c>
      <x:c r="C131" s="15" t="str">
        <x:v>Administración o entidad pública de las Illes Balears</x:v>
      </x:c>
      <x:c r="D131" s="15" t="str">
        <x:v>Administración o entidad pública de las Illes Balears</x:v>
      </x:c>
      <x:c r="E131" s="15" t="str">
        <x:v>Medio de comunicación</x:v>
      </x:c>
      <x:c r="F131" s="15" t="str">
        <x:v>Prensa / comunicación</x:v>
      </x:c>
      <x:c r="G131" s="15" t="str">
        <x:v>Institucional no oficial</x:v>
      </x:c>
      <x:c r="H131" s="15" t="str">
        <x:v>Secundaria / contraste</x:v>
      </x:c>
      <x:c r="I131" s="15" t="str">
        <x:v>10/08/2026</x:v>
      </x:c>
      <x:c r="J131" s="15" t="str">
        <x:v>Illa de l'Aire / Menorca</x:v>
      </x:c>
      <x:c r="K131" s="120" t="str">
        <x:v>https://www.menorca.info/menorca/local/2026/08/10/2686691/gob-denuncia-govern-reiteradas-infracciones-area-marina-illa-aire.html</x:v>
      </x:c>
      <x:c r="L131" s="120" t="str"/>
      <x:c r="M131" s="15" t="str">
        <x:v>VERIFICADA · SEÑAL ADVERSA</x:v>
      </x:c>
      <x:c r="N131" s="15" t="str">
        <x:v>Verificada</x:v>
      </x:c>
      <x:c r="O131" s="15" t="str">
        <x:v>GOB comunica incumplimientos de velocidad y motos de agua y pide control/vigilancia; no cuantifica tasa.</x:v>
      </x:c>
      <x:c r="P131" s="15" t="str">
        <x:v>Verificación documental; no equivale a validación metodológica integral.</x:v>
      </x:c>
      <x:c r="Q131" s="15" t="str">
        <x:v>No documentada en v0.1</x:v>
      </x:c>
      <x:c r="R131" s="15" t="str">
        <x:v>10/08/2026</x:v>
      </x:c>
      <x:c r="S131" s="15" t="str">
        <x:v>No documentada en v0.1</x:v>
      </x:c>
      <x:c r="T131" s="15" t="str">
        <x:v>HTML</x:v>
      </x:c>
      <x:c r="U131" s="15" t="str">
        <x:v>Pendiente de verificar</x:v>
      </x:c>
      <x:c r="V131" s="15" t="str">
        <x:v>Acceso público; reutilización por verificar</x:v>
      </x:c>
      <x:c r="W131" s="16" t="n">
        <x:v>46265</x:v>
      </x:c>
      <x:c r="X131" s="16" t="n">
        <x:v>46630</x:v>
      </x:c>
      <x:c r="Y131" s="15" t="str">
        <x:v>GALANZU - migración v1.0</x:v>
      </x:c>
      <x:c r="Z131" s="15" t="str">
        <x:v>Secundaria/contraste</x:v>
      </x:c>
      <x:c r="AA131" s="15" t="str">
        <x:v>Migración 1:1 desde v0.1. Categoría v0.1 'Secundaria/contraste' retirada; reclasificada mediante ejes independientes.</x:v>
      </x:c>
      <x:c r="AB131" s="15" t="str">
        <x:f>IF(COUNTIF($A$5:$A$135,A131)=1,"OK","DUPLICADO")</x:f>
        <x:v>OK</x:v>
      </x:c>
    </x:row>
    <x:row r="132" ht="58" customHeight="1">
      <x:c r="A132" s="15" t="str">
        <x:v>STM-HAPI</x:v>
      </x:c>
      <x:c r="B132" s="15" t="str">
        <x:v>Save the Med · HAPI Method / PFB</x:v>
      </x:c>
      <x:c r="C132" s="15" t="str">
        <x:v>Save the Med</x:v>
      </x:c>
      <x:c r="D132" s="15" t="str">
        <x:v>Save the Med</x:v>
      </x:c>
      <x:c r="E132" s="15" t="str">
        <x:v>Entidad social / ONG</x:v>
      </x:c>
      <x:c r="F132" s="15" t="str">
        <x:v>Recurso web</x:v>
      </x:c>
      <x:c r="G132" s="15" t="str">
        <x:v>Institucional no oficial</x:v>
      </x:c>
      <x:c r="H132" s="15" t="str">
        <x:v>Autorreporte / fuente de proyecto</x:v>
      </x:c>
      <x:c r="I132" s="15" t="str">
        <x:v>actual</x:v>
      </x:c>
      <x:c r="J132" s="15" t="str">
        <x:v>No documentada en v0.1</x:v>
      </x:c>
      <x:c r="K132" s="120" t="str">
        <x:v>https://www.savethemed.org/hapi</x:v>
      </x:c>
      <x:c r="L132" s="120" t="str"/>
      <x:c r="M132" s="15" t="str">
        <x:v>VERIFICADA CON VINTAGE</x:v>
      </x:c>
      <x:c r="N132" s="15" t="str">
        <x:v>Verificada</x:v>
      </x:c>
      <x:c r="O132" s="15" t="str">
        <x:v>Misma página muestra 170/100 y 186/111 evaluados/certificados; ~40.000 kg prevenidos desde 2021; benchmark regional.</x:v>
      </x:c>
      <x:c r="P132" s="15" t="str">
        <x:v>Verificación documental; no equivale a validación metodológica integral.</x:v>
      </x:c>
      <x:c r="Q132" s="15" t="str">
        <x:v>No documentada en v0.1</x:v>
      </x:c>
      <x:c r="R132" s="15" t="str">
        <x:v>actual</x:v>
      </x:c>
      <x:c r="S132" s="15" t="str">
        <x:v>No documentada en v0.1</x:v>
      </x:c>
      <x:c r="T132" s="15" t="str">
        <x:v>HTML</x:v>
      </x:c>
      <x:c r="U132" s="15" t="str">
        <x:v>Pendiente de verificar</x:v>
      </x:c>
      <x:c r="V132" s="15" t="str">
        <x:v>Acceso público; reutilización por verificar</x:v>
      </x:c>
      <x:c r="W132" s="16" t="n">
        <x:v>46265</x:v>
      </x:c>
      <x:c r="X132" s="16" t="n">
        <x:v>46630</x:v>
      </x:c>
      <x:c r="Y132" s="15" t="str">
        <x:v>GALANZU - migración v1.0</x:v>
      </x:c>
      <x:c r="Z132" s="15" t="str">
        <x:v>Proyecto/primaria</x:v>
      </x:c>
      <x:c r="AA132" s="15" t="str">
        <x:v>Migración 1:1 desde v0.1. Categoría v0.1 'Proyecto/primaria' retirada; reclasificada mediante ejes independientes.</x:v>
      </x:c>
      <x:c r="AB132" s="15" t="str">
        <x:f>IF(COUNTIF($A$5:$A$135,A132)=1,"OK","DUPLICADO")</x:f>
        <x:v>OK</x:v>
      </x:c>
    </x:row>
    <x:row r="133" ht="58" customHeight="1">
      <x:c r="A133" s="15" t="str">
        <x:v>SULL-2025-DETAIL</x:v>
      </x:c>
      <x:c r="B133" s="15" t="str">
        <x:v>Menorca Preservation · Memoria 2025 · S’Ullestrar</x:v>
      </x:c>
      <x:c r="C133" s="15" t="str">
        <x:v>Menorca Preservation / iniciativa vinculada</x:v>
      </x:c>
      <x:c r="D133" s="15" t="str">
        <x:v>Menorca Preservation / iniciativa vinculada</x:v>
      </x:c>
      <x:c r="E133" s="15" t="str">
        <x:v>Entidad social / ONG</x:v>
      </x:c>
      <x:c r="F133" s="15" t="str">
        <x:v>Informe / memoria</x:v>
      </x:c>
      <x:c r="G133" s="15" t="str">
        <x:v>Institucional no oficial</x:v>
      </x:c>
      <x:c r="H133" s="15" t="str">
        <x:v>Primaria / productor original</x:v>
      </x:c>
      <x:c r="I133" s="15" t="str">
        <x:v>2025</x:v>
      </x:c>
      <x:c r="J133" s="15" t="str">
        <x:v>España / CCAA</x:v>
      </x:c>
      <x:c r="K133" s="120" t="str">
        <x:v>https://menorcapreservation.org/wp-content/uploads/2026/06/2025-MEMORIA-REPORT-Booklet_compressed.pdf</x:v>
      </x:c>
      <x:c r="L133" s="120" t="str"/>
      <x:c r="M133" s="15" t="str">
        <x:v>VERIFICADA</x:v>
      </x:c>
      <x:c r="N133" s="15" t="str">
        <x:v>Verificada</x:v>
      </x:c>
      <x:c r="O133" s="15" t="str">
        <x:v>+19,45% leche desde 2023; +15% ventas; −17,6% vacas lecheras; 28,5% rebaño lechero autóctono; baseline formal previsto 2026 y evaluación 2027.</x:v>
      </x:c>
      <x:c r="P133" s="15" t="str">
        <x:v>Verificación documental; no equivale a validación metodológica integral.</x:v>
      </x:c>
      <x:c r="Q133" s="15" t="str">
        <x:v>No documentada en v0.1</x:v>
      </x:c>
      <x:c r="R133" s="15" t="str">
        <x:v>2025</x:v>
      </x:c>
      <x:c r="S133" s="15" t="str">
        <x:v>No documentada en v0.1</x:v>
      </x:c>
      <x:c r="T133" s="15" t="str">
        <x:v>PDF</x:v>
      </x:c>
      <x:c r="U133" s="15" t="str">
        <x:v>Pendiente de verificar</x:v>
      </x:c>
      <x:c r="V133" s="15" t="str">
        <x:v>Acceso público; reutilización por verificar</x:v>
      </x:c>
      <x:c r="W133" s="16" t="n">
        <x:v>46265</x:v>
      </x:c>
      <x:c r="X133" s="16" t="n">
        <x:v>46630</x:v>
      </x:c>
      <x:c r="Y133" s="15" t="str">
        <x:v>GALANZU - migración v1.0</x:v>
      </x:c>
      <x:c r="Z133" s="15" t="str">
        <x:v>Pública/oficial</x:v>
      </x:c>
      <x:c r="AA133" s="15" t="str">
        <x:v>Migración 1:1 desde v0.1. Categoría v0.1 'Pública/oficial' retirada; reclasificada mediante ejes independientes.</x:v>
      </x:c>
      <x:c r="AB133" s="15" t="str">
        <x:f>IF(COUNTIF($A$5:$A$135,A133)=1,"OK","DUPLICADO")</x:f>
        <x:v>OK</x:v>
      </x:c>
    </x:row>
    <x:row r="134" ht="58" customHeight="1">
      <x:c r="A134" s="15" t="str">
        <x:v>SULLESTRAR-CO2</x:v>
      </x:c>
      <x:c r="B134" s="15" t="str">
        <x:v>Menorca Preservation · Gala 2025 · resultados 2024</x:v>
      </x:c>
      <x:c r="C134" s="15" t="str">
        <x:v>Menorca Preservation / iniciativa vinculada</x:v>
      </x:c>
      <x:c r="D134" s="15" t="str">
        <x:v>Menorca Preservation / iniciativa vinculada</x:v>
      </x:c>
      <x:c r="E134" s="15" t="str">
        <x:v>Entidad social / ONG</x:v>
      </x:c>
      <x:c r="F134" s="15" t="str">
        <x:v>Recurso web</x:v>
      </x:c>
      <x:c r="G134" s="15" t="str">
        <x:v>Institucional no oficial</x:v>
      </x:c>
      <x:c r="H134" s="15" t="str">
        <x:v>Autorreporte / fuente de proyecto</x:v>
      </x:c>
      <x:c r="I134" s="15" t="str">
        <x:v>2024</x:v>
      </x:c>
      <x:c r="J134" s="15" t="str">
        <x:v>Menorca</x:v>
      </x:c>
      <x:c r="K134" s="120" t="str">
        <x:v>https://menorcapreservation.org/menorca-preservation-gala-4th-edition/</x:v>
      </x:c>
      <x:c r="L134" s="120" t="str"/>
      <x:c r="M134" s="15" t="str">
        <x:v>VERIFICADA</x:v>
      </x:c>
      <x:c r="N134" s="15" t="str">
        <x:v>Verificada</x:v>
      </x:c>
      <x:c r="O134" s="15" t="str">
        <x:v>Estimación de 120 t CO₂ capturadas en S’Ullestrar; 182 árboles Custodia; &gt;3.500 ha estudiadas.</x:v>
      </x:c>
      <x:c r="P134" s="15" t="str">
        <x:v>Verificación documental; no equivale a validación metodológica integral.</x:v>
      </x:c>
      <x:c r="Q134" s="15" t="str">
        <x:v>No documentada en v0.1</x:v>
      </x:c>
      <x:c r="R134" s="15" t="str">
        <x:v>2024</x:v>
      </x:c>
      <x:c r="S134" s="15" t="str">
        <x:v>No documentada en v0.1</x:v>
      </x:c>
      <x:c r="T134" s="15" t="str">
        <x:v>HTML</x:v>
      </x:c>
      <x:c r="U134" s="15" t="str">
        <x:v>Pendiente de verificar</x:v>
      </x:c>
      <x:c r="V134" s="15" t="str">
        <x:v>Acceso público; reutilización por verificar</x:v>
      </x:c>
      <x:c r="W134" s="16" t="n">
        <x:v>46265</x:v>
      </x:c>
      <x:c r="X134" s="16" t="n">
        <x:v>46630</x:v>
      </x:c>
      <x:c r="Y134" s="15" t="str">
        <x:v>GALANZU - migración v1.0</x:v>
      </x:c>
      <x:c r="Z134" s="15" t="str">
        <x:v>Proyecto/primaria</x:v>
      </x:c>
      <x:c r="AA134" s="15" t="str">
        <x:v>Migración 1:1 desde v0.1. Categoría v0.1 'Proyecto/primaria' retirada; reclasificada mediante ejes independientes.</x:v>
      </x:c>
      <x:c r="AB134" s="15" t="str">
        <x:f>IF(COUNTIF($A$5:$A$135,A134)=1,"OK","DUPLICADO")</x:f>
        <x:v>OK</x:v>
      </x:c>
    </x:row>
    <x:row r="135" ht="58" customHeight="1">
      <x:c r="A135" s="15" t="str">
        <x:v>SULLESTRAR-GRANT</x:v>
      </x:c>
      <x:c r="B135" s="15" t="str">
        <x:v>Menorca Preservation · Finca Piloto S’Ullestrar</x:v>
      </x:c>
      <x:c r="C135" s="15" t="str">
        <x:v>Menorca Preservation / iniciativa vinculada</x:v>
      </x:c>
      <x:c r="D135" s="15" t="str">
        <x:v>Menorca Preservation / iniciativa vinculada</x:v>
      </x:c>
      <x:c r="E135" s="15" t="str">
        <x:v>Entidad social / ONG</x:v>
      </x:c>
      <x:c r="F135" s="15" t="str">
        <x:v>Recurso web</x:v>
      </x:c>
      <x:c r="G135" s="15" t="str">
        <x:v>Institucional no oficial</x:v>
      </x:c>
      <x:c r="H135" s="15" t="str">
        <x:v>Autorreporte / fuente de proyecto</x:v>
      </x:c>
      <x:c r="I135" s="15" t="str">
        <x:v>2023–2026</x:v>
      </x:c>
      <x:c r="J135" s="15" t="str">
        <x:v>Menorca</x:v>
      </x:c>
      <x:c r="K135" s="120" t="str">
        <x:v>https://menorcapreservation.org/es/grants/menorca-preservada-pilot-farm-sullestrar/</x:v>
      </x:c>
      <x:c r="L135" s="120" t="str"/>
      <x:c r="M135" s="15" t="str">
        <x:v>VERIFICADA</x:v>
      </x:c>
      <x:c r="N135" s="15" t="str">
        <x:v>Verificada</x:v>
      </x:c>
      <x:c r="O135" s="15" t="str">
        <x:v>Coste 118.320,60 €; 68.605,80 € otorgados; 24 ha; diagnóstico, plan y seguimiento regenerativo.</x:v>
      </x:c>
      <x:c r="P135" s="15" t="str">
        <x:v>Verificación documental; no equivale a validación metodológica integral.</x:v>
      </x:c>
      <x:c r="Q135" s="15" t="str">
        <x:v>No documentada en v0.1</x:v>
      </x:c>
      <x:c r="R135" s="15" t="str">
        <x:v>2023–2026</x:v>
      </x:c>
      <x:c r="S135" s="15" t="str">
        <x:v>No documentada en v0.1</x:v>
      </x:c>
      <x:c r="T135" s="15" t="str">
        <x:v>HTML</x:v>
      </x:c>
      <x:c r="U135" s="15" t="str">
        <x:v>Pendiente de verificar</x:v>
      </x:c>
      <x:c r="V135" s="15" t="str">
        <x:v>Acceso público; reutilización por verificar</x:v>
      </x:c>
      <x:c r="W135" s="16" t="n">
        <x:v>46265</x:v>
      </x:c>
      <x:c r="X135" s="16" t="n">
        <x:v>46630</x:v>
      </x:c>
      <x:c r="Y135" s="15" t="str">
        <x:v>GALANZU - migración v1.0</x:v>
      </x:c>
      <x:c r="Z135" s="15" t="str">
        <x:v>Proyecto/primaria</x:v>
      </x:c>
      <x:c r="AA135" s="15" t="str">
        <x:v>Migración 1:1 desde v0.1. Categoría v0.1 'Proyecto/primaria' retirada; reclasificada mediante ejes independientes.</x:v>
      </x:c>
      <x:c r="AB135" s="15" t="str">
        <x:f>IF(COUNTIF($A$5:$A$135,A135)=1,"OK","DUPLICADO")</x:f>
        <x:v>OK</x:v>
      </x:c>
    </x:row>
  </x:sheetData>
  <x:mergeCells>
    <x:mergeCell ref="A1:AB1"/>
    <x:mergeCell ref="A2:AB2"/>
  </x:mergeCells>
  <x:dataValidations count="4">
    <x:dataValidation type="list" sqref="E5:E135">
      <x:formula1>"Organismo estadístico público,Administración / entidad pública,Universidad / organismo científico,Entidad social / ONG,Observatorio / entidad científico-técnica,Medio de comunicación,Otro / por revisar"</x:formula1>
    </x:dataValidation>
    <x:dataValidation type="list" sqref="G5:G135">
      <x:formula1>"Estadística oficial,Información administrativa pública,Norma / registro oficial,Institucional no oficial,No determinada"</x:formula1>
    </x:dataValidation>
    <x:dataValidation type="list" sqref="H5:H135">
      <x:formula1>"Primaria / productor original,Autorreporte / fuente de proyecto,Independiente,Secundaria / contraste,Mixta / por revisar"</x:formula1>
    </x:dataValidation>
    <x:dataValidation type="list" sqref="N5:N135">
      <x:formula1>"Verificada,Localizada - extracción pendiente,Secundaria / contraste,En revisión,Retirada"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3e1919c9afc4aee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4" hidden="0" customWidth="1"/>
    <x:col min="3" max="3" width="15" hidden="0" customWidth="1"/>
    <x:col min="4" max="4" width="24" hidden="0" customWidth="1"/>
    <x:col min="5" max="5" width="24" hidden="0" customWidth="1"/>
    <x:col min="6" max="6" width="24" hidden="0" customWidth="1"/>
    <x:col min="7" max="7" width="20" hidden="0" customWidth="1"/>
    <x:col min="8" max="8" width="48" hidden="0" customWidth="1"/>
    <x:col min="9" max="9" width="16" hidden="0" customWidth="1"/>
  </x:cols>
  <x:sheetData>
    <x:row r="1" ht="36" customHeight="1">
      <x:c r="A1" s="3" t="str">
        <x:v>GALANZU · EVIDENCE MANIFEST · RELACIONES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7" t="str">
        <x:v>Conecta datasets con fuentes o datasets de entrada. Una relación documental no implica causalidad.</x:v>
      </x:c>
      <x:c r="B2" s="7"/>
      <x:c r="C2" s="7"/>
      <x:c r="D2" s="7"/>
      <x:c r="E2" s="7"/>
      <x:c r="F2" s="7"/>
      <x:c r="G2" s="7"/>
      <x:c r="H2" s="7"/>
      <x:c r="I2" s="7"/>
    </x:row>
    <x:row r="3" ht="9" customHeight="1">
      <x:c r="A3" s="119"/>
      <x:c r="B3" s="119"/>
      <x:c r="C3" s="119"/>
      <x:c r="D3" s="119"/>
      <x:c r="E3" s="119"/>
      <x:c r="F3" s="119"/>
      <x:c r="G3" s="119"/>
      <x:c r="H3" s="119"/>
      <x:c r="I3" s="119"/>
    </x:row>
    <x:row r="4" ht="38" customHeight="1">
      <x:c r="A4" s="11" t="str">
        <x:v>Relation_ID</x:v>
      </x:c>
      <x:c r="B4" s="11" t="str">
        <x:v>Dataset_ID</x:v>
      </x:c>
      <x:c r="C4" s="11" t="str">
        <x:v>Input_tipo</x:v>
      </x:c>
      <x:c r="D4" s="11" t="str">
        <x:v>Input_ID</x:v>
      </x:c>
      <x:c r="E4" s="11" t="str">
        <x:v>Relación</x:v>
      </x:c>
      <x:c r="F4" s="11" t="str">
        <x:v>Finalidad</x:v>
      </x:c>
      <x:c r="G4" s="11" t="str">
        <x:v>Nivel_evidencia</x:v>
      </x:c>
      <x:c r="H4" s="11" t="str">
        <x:v>Nota</x:v>
      </x:c>
      <x:c r="I4" s="11" t="str">
        <x:v>Control_ID</x:v>
      </x:c>
    </x:row>
    <x:row r="5" ht="38" customHeight="1">
      <x:c r="A5" s="15" t="str">
        <x:v>REL-001</x:v>
      </x:c>
      <x:c r="B5" s="15" t="str">
        <x:v>D01</x:v>
      </x:c>
      <x:c r="C5" s="15" t="str">
        <x:v>Fuente</x:v>
      </x:c>
      <x:c r="D5" s="15" t="str">
        <x:v>AET-2018</x:v>
      </x:c>
      <x:c r="E5" s="15" t="str">
        <x:v>Sustenta / alimenta</x:v>
      </x:c>
      <x:c r="F5" s="15" t="str">
        <x:v>Contexto territorial</x:v>
      </x:c>
      <x:c r="G5" s="15" t="str">
        <x:v>Documental</x:v>
      </x:c>
      <x:c r="H5" s="15" t="str">
        <x:v>Relación de evidencia; no implica causalidad ni aval de la fuente.</x:v>
      </x:c>
      <x:c r="I5" s="15" t="str">
        <x:f>IF(C5="Dataset",IF(COUNTIF('Datasets'!$A$5:$A$19,D5)=1,"OK","HUERFANO"),IF(COUNTIF('Fuentes'!$A$5:$A$135,D5)=1,"OK","HUERFANO"))</x:f>
        <x:v>OK</x:v>
      </x:c>
    </x:row>
    <x:row r="6" ht="38" customHeight="1">
      <x:c r="A6" s="15" t="str">
        <x:v>REL-002</x:v>
      </x:c>
      <x:c r="B6" s="15" t="str">
        <x:v>D01</x:v>
      </x:c>
      <x:c r="C6" s="15" t="str">
        <x:v>Fuente</x:v>
      </x:c>
      <x:c r="D6" s="15" t="str">
        <x:v>AET-2019</x:v>
      </x:c>
      <x:c r="E6" s="15" t="str">
        <x:v>Sustenta / alimenta</x:v>
      </x:c>
      <x:c r="F6" s="15" t="str">
        <x:v>Contexto territorial</x:v>
      </x:c>
      <x:c r="G6" s="15" t="str">
        <x:v>Documental</x:v>
      </x:c>
      <x:c r="H6" s="15" t="str">
        <x:v>Relación de evidencia; no implica causalidad ni aval de la fuente.</x:v>
      </x:c>
      <x:c r="I6" s="15" t="str">
        <x:f>IF(C6="Dataset",IF(COUNTIF('Datasets'!$A$5:$A$19,D6)=1,"OK","HUERFANO"),IF(COUNTIF('Fuentes'!$A$5:$A$135,D6)=1,"OK","HUERFANO"))</x:f>
        <x:v>OK</x:v>
      </x:c>
    </x:row>
    <x:row r="7" ht="38" customHeight="1">
      <x:c r="A7" s="15" t="str">
        <x:v>REL-003</x:v>
      </x:c>
      <x:c r="B7" s="15" t="str">
        <x:v>D01</x:v>
      </x:c>
      <x:c r="C7" s="15" t="str">
        <x:v>Fuente</x:v>
      </x:c>
      <x:c r="D7" s="15" t="str">
        <x:v>AET-2021</x:v>
      </x:c>
      <x:c r="E7" s="15" t="str">
        <x:v>Sustenta / alimenta</x:v>
      </x:c>
      <x:c r="F7" s="15" t="str">
        <x:v>Contexto territorial</x:v>
      </x:c>
      <x:c r="G7" s="15" t="str">
        <x:v>Documental</x:v>
      </x:c>
      <x:c r="H7" s="15" t="str">
        <x:v>Relación de evidencia; no implica causalidad ni aval de la fuente.</x:v>
      </x:c>
      <x:c r="I7" s="15" t="str">
        <x:f>IF(C7="Dataset",IF(COUNTIF('Datasets'!$A$5:$A$19,D7)=1,"OK","HUERFANO"),IF(COUNTIF('Fuentes'!$A$5:$A$135,D7)=1,"OK","HUERFANO"))</x:f>
        <x:v>OK</x:v>
      </x:c>
    </x:row>
    <x:row r="8" ht="38" customHeight="1">
      <x:c r="A8" s="15" t="str">
        <x:v>REL-004</x:v>
      </x:c>
      <x:c r="B8" s="15" t="str">
        <x:v>D01</x:v>
      </x:c>
      <x:c r="C8" s="15" t="str">
        <x:v>Fuente</x:v>
      </x:c>
      <x:c r="D8" s="15" t="str">
        <x:v>AET-2022</x:v>
      </x:c>
      <x:c r="E8" s="15" t="str">
        <x:v>Sustenta / alimenta</x:v>
      </x:c>
      <x:c r="F8" s="15" t="str">
        <x:v>Contexto territorial</x:v>
      </x:c>
      <x:c r="G8" s="15" t="str">
        <x:v>Documental</x:v>
      </x:c>
      <x:c r="H8" s="15" t="str">
        <x:v>Relación de evidencia; no implica causalidad ni aval de la fuente.</x:v>
      </x:c>
      <x:c r="I8" s="15" t="str">
        <x:f>IF(C8="Dataset",IF(COUNTIF('Datasets'!$A$5:$A$19,D8)=1,"OK","HUERFANO"),IF(COUNTIF('Fuentes'!$A$5:$A$135,D8)=1,"OK","HUERFANO"))</x:f>
        <x:v>OK</x:v>
      </x:c>
    </x:row>
    <x:row r="9" ht="38" customHeight="1">
      <x:c r="A9" s="15" t="str">
        <x:v>REL-005</x:v>
      </x:c>
      <x:c r="B9" s="15" t="str">
        <x:v>D01</x:v>
      </x:c>
      <x:c r="C9" s="15" t="str">
        <x:v>Fuente</x:v>
      </x:c>
      <x:c r="D9" s="15" t="str">
        <x:v>AET-2023</x:v>
      </x:c>
      <x:c r="E9" s="15" t="str">
        <x:v>Sustenta / alimenta</x:v>
      </x:c>
      <x:c r="F9" s="15" t="str">
        <x:v>Contexto territorial</x:v>
      </x:c>
      <x:c r="G9" s="15" t="str">
        <x:v>Documental</x:v>
      </x:c>
      <x:c r="H9" s="15" t="str">
        <x:v>Relación de evidencia; no implica causalidad ni aval de la fuente.</x:v>
      </x:c>
      <x:c r="I9" s="15" t="str">
        <x:f>IF(C9="Dataset",IF(COUNTIF('Datasets'!$A$5:$A$19,D9)=1,"OK","HUERFANO"),IF(COUNTIF('Fuentes'!$A$5:$A$135,D9)=1,"OK","HUERFANO"))</x:f>
        <x:v>OK</x:v>
      </x:c>
    </x:row>
    <x:row r="10" ht="38" customHeight="1">
      <x:c r="A10" s="15" t="str">
        <x:v>REL-006</x:v>
      </x:c>
      <x:c r="B10" s="15" t="str">
        <x:v>D01</x:v>
      </x:c>
      <x:c r="C10" s="15" t="str">
        <x:v>Fuente</x:v>
      </x:c>
      <x:c r="D10" s="15" t="str">
        <x:v>AET-2024</x:v>
      </x:c>
      <x:c r="E10" s="15" t="str">
        <x:v>Sustenta / alimenta</x:v>
      </x:c>
      <x:c r="F10" s="15" t="str">
        <x:v>Contexto territorial</x:v>
      </x:c>
      <x:c r="G10" s="15" t="str">
        <x:v>Documental</x:v>
      </x:c>
      <x:c r="H10" s="15" t="str">
        <x:v>Relación de evidencia; no implica causalidad ni aval de la fuente.</x:v>
      </x:c>
      <x:c r="I10" s="15" t="str">
        <x:f>IF(C10="Dataset",IF(COUNTIF('Datasets'!$A$5:$A$19,D10)=1,"OK","HUERFANO"),IF(COUNTIF('Fuentes'!$A$5:$A$135,D10)=1,"OK","HUERFANO"))</x:f>
        <x:v>OK</x:v>
      </x:c>
    </x:row>
    <x:row r="11" ht="38" customHeight="1">
      <x:c r="A11" s="15" t="str">
        <x:v>REL-007</x:v>
      </x:c>
      <x:c r="B11" s="15" t="str">
        <x:v>D01</x:v>
      </x:c>
      <x:c r="C11" s="15" t="str">
        <x:v>Fuente</x:v>
      </x:c>
      <x:c r="D11" s="15" t="str">
        <x:v>AET-2025</x:v>
      </x:c>
      <x:c r="E11" s="15" t="str">
        <x:v>Sustenta / alimenta</x:v>
      </x:c>
      <x:c r="F11" s="15" t="str">
        <x:v>Contexto territorial</x:v>
      </x:c>
      <x:c r="G11" s="15" t="str">
        <x:v>Documental</x:v>
      </x:c>
      <x:c r="H11" s="15" t="str">
        <x:v>Relación de evidencia; no implica causalidad ni aval de la fuente.</x:v>
      </x:c>
      <x:c r="I11" s="15" t="str">
        <x:f>IF(C11="Dataset",IF(COUNTIF('Datasets'!$A$5:$A$19,D11)=1,"OK","HUERFANO"),IF(COUNTIF('Fuentes'!$A$5:$A$135,D11)=1,"OK","HUERFANO"))</x:f>
        <x:v>OK</x:v>
      </x:c>
    </x:row>
    <x:row r="12" ht="38" customHeight="1">
      <x:c r="A12" s="15" t="str">
        <x:v>REL-008</x:v>
      </x:c>
      <x:c r="B12" s="15" t="str">
        <x:v>D01</x:v>
      </x:c>
      <x:c r="C12" s="15" t="str">
        <x:v>Fuente</x:v>
      </x:c>
      <x:c r="D12" s="15" t="str">
        <x:v>IB-EGATUR</x:v>
      </x:c>
      <x:c r="E12" s="15" t="str">
        <x:v>Sustenta / alimenta</x:v>
      </x:c>
      <x:c r="F12" s="15" t="str">
        <x:v>Contexto territorial</x:v>
      </x:c>
      <x:c r="G12" s="15" t="str">
        <x:v>Documental</x:v>
      </x:c>
      <x:c r="H12" s="15" t="str">
        <x:v>Relación de evidencia; no implica causalidad ni aval de la fuente.</x:v>
      </x:c>
      <x:c r="I12" s="15" t="str">
        <x:f>IF(C12="Dataset",IF(COUNTIF('Datasets'!$A$5:$A$19,D12)=1,"OK","HUERFANO"),IF(COUNTIF('Fuentes'!$A$5:$A$135,D12)=1,"OK","HUERFANO"))</x:f>
        <x:v>OK</x:v>
      </x:c>
    </x:row>
    <x:row r="13" ht="38" customHeight="1">
      <x:c r="A13" s="15" t="str">
        <x:v>REL-009</x:v>
      </x:c>
      <x:c r="B13" s="15" t="str">
        <x:v>D02</x:v>
      </x:c>
      <x:c r="C13" s="15" t="str">
        <x:v>Fuente</x:v>
      </x:c>
      <x:c r="D13" s="15" t="str">
        <x:v>IBESTAT-IPH-XLSX</x:v>
      </x:c>
      <x:c r="E13" s="15" t="str">
        <x:v>Sustenta / alimenta</x:v>
      </x:c>
      <x:c r="F13" s="15" t="str">
        <x:v>Contexto y normalización</x:v>
      </x:c>
      <x:c r="G13" s="15" t="str">
        <x:v>Documental</x:v>
      </x:c>
      <x:c r="H13" s="15" t="str">
        <x:v>Relación de evidencia; no implica causalidad ni aval de la fuente.</x:v>
      </x:c>
      <x:c r="I13" s="15" t="str">
        <x:f>IF(C13="Dataset",IF(COUNTIF('Datasets'!$A$5:$A$19,D13)=1,"OK","HUERFANO"),IF(COUNTIF('Fuentes'!$A$5:$A$135,D13)=1,"OK","HUERFANO"))</x:f>
        <x:v>OK</x:v>
      </x:c>
    </x:row>
    <x:row r="14" ht="38" customHeight="1">
      <x:c r="A14" s="15" t="str">
        <x:v>REL-010</x:v>
      </x:c>
      <x:c r="B14" s="15" t="str">
        <x:v>D02</x:v>
      </x:c>
      <x:c r="C14" s="15" t="str">
        <x:v>Fuente</x:v>
      </x:c>
      <x:c r="D14" s="15" t="str">
        <x:v>IBESTAT-IPH-CAT</x:v>
      </x:c>
      <x:c r="E14" s="15" t="str">
        <x:v>Sustenta / alimenta</x:v>
      </x:c>
      <x:c r="F14" s="15" t="str">
        <x:v>Contexto y normalización</x:v>
      </x:c>
      <x:c r="G14" s="15" t="str">
        <x:v>Documental</x:v>
      </x:c>
      <x:c r="H14" s="15" t="str">
        <x:v>Relación de evidencia; no implica causalidad ni aval de la fuente.</x:v>
      </x:c>
      <x:c r="I14" s="15" t="str">
        <x:f>IF(C14="Dataset",IF(COUNTIF('Datasets'!$A$5:$A$19,D14)=1,"OK","HUERFANO"),IF(COUNTIF('Fuentes'!$A$5:$A$135,D14)=1,"OK","HUERFANO"))</x:f>
        <x:v>OK</x:v>
      </x:c>
    </x:row>
    <x:row r="15" ht="38" customHeight="1">
      <x:c r="A15" s="15" t="str">
        <x:v>REL-011</x:v>
      </x:c>
      <x:c r="B15" s="15" t="str">
        <x:v>D02</x:v>
      </x:c>
      <x:c r="C15" s="15" t="str">
        <x:v>Fuente</x:v>
      </x:c>
      <x:c r="D15" s="15" t="str">
        <x:v>IBESTAT-IPH-MET</x:v>
      </x:c>
      <x:c r="E15" s="15" t="str">
        <x:v>Sustenta / alimenta</x:v>
      </x:c>
      <x:c r="F15" s="15" t="str">
        <x:v>Contexto y normalización</x:v>
      </x:c>
      <x:c r="G15" s="15" t="str">
        <x:v>Documental</x:v>
      </x:c>
      <x:c r="H15" s="15" t="str">
        <x:v>Relación de evidencia; no implica causalidad ni aval de la fuente.</x:v>
      </x:c>
      <x:c r="I15" s="15" t="str">
        <x:f>IF(C15="Dataset",IF(COUNTIF('Datasets'!$A$5:$A$19,D15)=1,"OK","HUERFANO"),IF(COUNTIF('Fuentes'!$A$5:$A$135,D15)=1,"OK","HUERFANO"))</x:f>
        <x:v>OK</x:v>
      </x:c>
    </x:row>
    <x:row r="16" ht="38" customHeight="1">
      <x:c r="A16" s="15" t="str">
        <x:v>REL-012</x:v>
      </x:c>
      <x:c r="B16" s="15" t="str">
        <x:v>D03</x:v>
      </x:c>
      <x:c r="C16" s="15" t="str">
        <x:v>Fuente</x:v>
      </x:c>
      <x:c r="D16" s="15" t="str">
        <x:v>CAIB-AGUA</x:v>
      </x:c>
      <x:c r="E16" s="15" t="str">
        <x:v>Sustenta / alimenta</x:v>
      </x:c>
      <x:c r="F16" s="15" t="str">
        <x:v>Contexto territorial</x:v>
      </x:c>
      <x:c r="G16" s="15" t="str">
        <x:v>Documental</x:v>
      </x:c>
      <x:c r="H16" s="15" t="str">
        <x:v>Relación de evidencia; no implica causalidad ni aval de la fuente.</x:v>
      </x:c>
      <x:c r="I16" s="15" t="str">
        <x:f>IF(C16="Dataset",IF(COUNTIF('Datasets'!$A$5:$A$19,D16)=1,"OK","HUERFANO"),IF(COUNTIF('Fuentes'!$A$5:$A$135,D16)=1,"OK","HUERFANO"))</x:f>
        <x:v>OK</x:v>
      </x:c>
    </x:row>
    <x:row r="17" ht="38" customHeight="1">
      <x:c r="A17" s="15" t="str">
        <x:v>REL-013</x:v>
      </x:c>
      <x:c r="B17" s="15" t="str">
        <x:v>D03</x:v>
      </x:c>
      <x:c r="C17" s="15" t="str">
        <x:v>Fuente</x:v>
      </x:c>
      <x:c r="D17" s="15" t="str">
        <x:v>OBS-AER</x:v>
      </x:c>
      <x:c r="E17" s="15" t="str">
        <x:v>Sustenta / alimenta</x:v>
      </x:c>
      <x:c r="F17" s="15" t="str">
        <x:v>Contexto territorial</x:v>
      </x:c>
      <x:c r="G17" s="15" t="str">
        <x:v>Documental</x:v>
      </x:c>
      <x:c r="H17" s="15" t="str">
        <x:v>Relación de evidencia; no implica causalidad ni aval de la fuente.</x:v>
      </x:c>
      <x:c r="I17" s="15" t="str">
        <x:f>IF(C17="Dataset",IF(COUNTIF('Datasets'!$A$5:$A$19,D17)=1,"OK","HUERFANO"),IF(COUNTIF('Fuentes'!$A$5:$A$135,D17)=1,"OK","HUERFANO"))</x:f>
        <x:v>OK</x:v>
      </x:c>
    </x:row>
    <x:row r="18" ht="38" customHeight="1">
      <x:c r="A18" s="15" t="str">
        <x:v>REL-014</x:v>
      </x:c>
      <x:c r="B18" s="15" t="str">
        <x:v>D04</x:v>
      </x:c>
      <x:c r="C18" s="15" t="str">
        <x:v>Fuente</x:v>
      </x:c>
      <x:c r="D18" s="15" t="str">
        <x:v>MP-A18</x:v>
      </x:c>
      <x:c r="E18" s="15" t="str">
        <x:v>Sustenta / alimenta</x:v>
      </x:c>
      <x:c r="F18" s="15" t="str">
        <x:v>Contexto financiero</x:v>
      </x:c>
      <x:c r="G18" s="15" t="str">
        <x:v>Documental</x:v>
      </x:c>
      <x:c r="H18" s="15" t="str">
        <x:v>Relación de evidencia; no implica causalidad ni aval de la fuente.</x:v>
      </x:c>
      <x:c r="I18" s="15" t="str">
        <x:f>IF(C18="Dataset",IF(COUNTIF('Datasets'!$A$5:$A$19,D18)=1,"OK","HUERFANO"),IF(COUNTIF('Fuentes'!$A$5:$A$135,D18)=1,"OK","HUERFANO"))</x:f>
        <x:v>OK</x:v>
      </x:c>
    </x:row>
    <x:row r="19" ht="38" customHeight="1">
      <x:c r="A19" s="15" t="str">
        <x:v>REL-015</x:v>
      </x:c>
      <x:c r="B19" s="15" t="str">
        <x:v>D04</x:v>
      </x:c>
      <x:c r="C19" s="15" t="str">
        <x:v>Fuente</x:v>
      </x:c>
      <x:c r="D19" s="15" t="str">
        <x:v>MP-A19</x:v>
      </x:c>
      <x:c r="E19" s="15" t="str">
        <x:v>Sustenta / alimenta</x:v>
      </x:c>
      <x:c r="F19" s="15" t="str">
        <x:v>Contexto financiero</x:v>
      </x:c>
      <x:c r="G19" s="15" t="str">
        <x:v>Documental</x:v>
      </x:c>
      <x:c r="H19" s="15" t="str">
        <x:v>Relación de evidencia; no implica causalidad ni aval de la fuente.</x:v>
      </x:c>
      <x:c r="I19" s="15" t="str">
        <x:f>IF(C19="Dataset",IF(COUNTIF('Datasets'!$A$5:$A$19,D19)=1,"OK","HUERFANO"),IF(COUNTIF('Fuentes'!$A$5:$A$135,D19)=1,"OK","HUERFANO"))</x:f>
        <x:v>OK</x:v>
      </x:c>
    </x:row>
    <x:row r="20" ht="38" customHeight="1">
      <x:c r="A20" s="15" t="str">
        <x:v>REL-016</x:v>
      </x:c>
      <x:c r="B20" s="15" t="str">
        <x:v>D04</x:v>
      </x:c>
      <x:c r="C20" s="15" t="str">
        <x:v>Fuente</x:v>
      </x:c>
      <x:c r="D20" s="15" t="str">
        <x:v>MP-A20</x:v>
      </x:c>
      <x:c r="E20" s="15" t="str">
        <x:v>Sustenta / alimenta</x:v>
      </x:c>
      <x:c r="F20" s="15" t="str">
        <x:v>Contexto financiero</x:v>
      </x:c>
      <x:c r="G20" s="15" t="str">
        <x:v>Documental</x:v>
      </x:c>
      <x:c r="H20" s="15" t="str">
        <x:v>Relación de evidencia; no implica causalidad ni aval de la fuente.</x:v>
      </x:c>
      <x:c r="I20" s="15" t="str">
        <x:f>IF(C20="Dataset",IF(COUNTIF('Datasets'!$A$5:$A$19,D20)=1,"OK","HUERFANO"),IF(COUNTIF('Fuentes'!$A$5:$A$135,D20)=1,"OK","HUERFANO"))</x:f>
        <x:v>OK</x:v>
      </x:c>
    </x:row>
    <x:row r="21" ht="38" customHeight="1">
      <x:c r="A21" s="15" t="str">
        <x:v>REL-017</x:v>
      </x:c>
      <x:c r="B21" s="15" t="str">
        <x:v>D04</x:v>
      </x:c>
      <x:c r="C21" s="15" t="str">
        <x:v>Fuente</x:v>
      </x:c>
      <x:c r="D21" s="15" t="str">
        <x:v>MP-A22</x:v>
      </x:c>
      <x:c r="E21" s="15" t="str">
        <x:v>Sustenta / alimenta</x:v>
      </x:c>
      <x:c r="F21" s="15" t="str">
        <x:v>Contexto financiero</x:v>
      </x:c>
      <x:c r="G21" s="15" t="str">
        <x:v>Documental</x:v>
      </x:c>
      <x:c r="H21" s="15" t="str">
        <x:v>Relación de evidencia; no implica causalidad ni aval de la fuente.</x:v>
      </x:c>
      <x:c r="I21" s="15" t="str">
        <x:f>IF(C21="Dataset",IF(COUNTIF('Datasets'!$A$5:$A$19,D21)=1,"OK","HUERFANO"),IF(COUNTIF('Fuentes'!$A$5:$A$135,D21)=1,"OK","HUERFANO"))</x:f>
        <x:v>OK</x:v>
      </x:c>
    </x:row>
    <x:row r="22" ht="38" customHeight="1">
      <x:c r="A22" s="15" t="str">
        <x:v>REL-018</x:v>
      </x:c>
      <x:c r="B22" s="15" t="str">
        <x:v>D04</x:v>
      </x:c>
      <x:c r="C22" s="15" t="str">
        <x:v>Fuente</x:v>
      </x:c>
      <x:c r="D22" s="15" t="str">
        <x:v>MP-A24</x:v>
      </x:c>
      <x:c r="E22" s="15" t="str">
        <x:v>Sustenta / alimenta</x:v>
      </x:c>
      <x:c r="F22" s="15" t="str">
        <x:v>Contexto financiero</x:v>
      </x:c>
      <x:c r="G22" s="15" t="str">
        <x:v>Documental</x:v>
      </x:c>
      <x:c r="H22" s="15" t="str">
        <x:v>Relación de evidencia; no implica causalidad ni aval de la fuente.</x:v>
      </x:c>
      <x:c r="I22" s="15" t="str">
        <x:f>IF(C22="Dataset",IF(COUNTIF('Datasets'!$A$5:$A$19,D22)=1,"OK","HUERFANO"),IF(COUNTIF('Fuentes'!$A$5:$A$135,D22)=1,"OK","HUERFANO"))</x:f>
        <x:v>OK</x:v>
      </x:c>
    </x:row>
    <x:row r="23" ht="38" customHeight="1">
      <x:c r="A23" s="15" t="str">
        <x:v>REL-019</x:v>
      </x:c>
      <x:c r="B23" s="15" t="str">
        <x:v>D04</x:v>
      </x:c>
      <x:c r="C23" s="15" t="str">
        <x:v>Fuente</x:v>
      </x:c>
      <x:c r="D23" s="15" t="str">
        <x:v>MP-R19</x:v>
      </x:c>
      <x:c r="E23" s="15" t="str">
        <x:v>Sustenta / alimenta</x:v>
      </x:c>
      <x:c r="F23" s="15" t="str">
        <x:v>Contexto financiero</x:v>
      </x:c>
      <x:c r="G23" s="15" t="str">
        <x:v>Documental</x:v>
      </x:c>
      <x:c r="H23" s="15" t="str">
        <x:v>Relación de evidencia; no implica causalidad ni aval de la fuente.</x:v>
      </x:c>
      <x:c r="I23" s="15" t="str">
        <x:f>IF(C23="Dataset",IF(COUNTIF('Datasets'!$A$5:$A$19,D23)=1,"OK","HUERFANO"),IF(COUNTIF('Fuentes'!$A$5:$A$135,D23)=1,"OK","HUERFANO"))</x:f>
        <x:v>OK</x:v>
      </x:c>
    </x:row>
    <x:row r="24" ht="38" customHeight="1">
      <x:c r="A24" s="15" t="str">
        <x:v>REL-020</x:v>
      </x:c>
      <x:c r="B24" s="15" t="str">
        <x:v>D04</x:v>
      </x:c>
      <x:c r="C24" s="15" t="str">
        <x:v>Fuente</x:v>
      </x:c>
      <x:c r="D24" s="15" t="str">
        <x:v>MP-R21</x:v>
      </x:c>
      <x:c r="E24" s="15" t="str">
        <x:v>Sustenta / alimenta</x:v>
      </x:c>
      <x:c r="F24" s="15" t="str">
        <x:v>Contexto financiero</x:v>
      </x:c>
      <x:c r="G24" s="15" t="str">
        <x:v>Documental</x:v>
      </x:c>
      <x:c r="H24" s="15" t="str">
        <x:v>Relación de evidencia; no implica causalidad ni aval de la fuente.</x:v>
      </x:c>
      <x:c r="I24" s="15" t="str">
        <x:f>IF(C24="Dataset",IF(COUNTIF('Datasets'!$A$5:$A$19,D24)=1,"OK","HUERFANO"),IF(COUNTIF('Fuentes'!$A$5:$A$135,D24)=1,"OK","HUERFANO"))</x:f>
        <x:v>OK</x:v>
      </x:c>
    </x:row>
    <x:row r="25" ht="38" customHeight="1">
      <x:c r="A25" s="15" t="str">
        <x:v>REL-021</x:v>
      </x:c>
      <x:c r="B25" s="15" t="str">
        <x:v>D04</x:v>
      </x:c>
      <x:c r="C25" s="15" t="str">
        <x:v>Fuente</x:v>
      </x:c>
      <x:c r="D25" s="15" t="str">
        <x:v>MP-R23</x:v>
      </x:c>
      <x:c r="E25" s="15" t="str">
        <x:v>Sustenta / alimenta</x:v>
      </x:c>
      <x:c r="F25" s="15" t="str">
        <x:v>Contexto financiero</x:v>
      </x:c>
      <x:c r="G25" s="15" t="str">
        <x:v>Documental</x:v>
      </x:c>
      <x:c r="H25" s="15" t="str">
        <x:v>Relación de evidencia; no implica causalidad ni aval de la fuente.</x:v>
      </x:c>
      <x:c r="I25" s="15" t="str">
        <x:f>IF(C25="Dataset",IF(COUNTIF('Datasets'!$A$5:$A$19,D25)=1,"OK","HUERFANO"),IF(COUNTIF('Fuentes'!$A$5:$A$135,D25)=1,"OK","HUERFANO"))</x:f>
        <x:v>OK</x:v>
      </x:c>
    </x:row>
    <x:row r="26" ht="38" customHeight="1">
      <x:c r="A26" s="15" t="str">
        <x:v>REL-022</x:v>
      </x:c>
      <x:c r="B26" s="15" t="str">
        <x:v>D04</x:v>
      </x:c>
      <x:c r="C26" s="15" t="str">
        <x:v>Fuente</x:v>
      </x:c>
      <x:c r="D26" s="15" t="str">
        <x:v>MP-R24</x:v>
      </x:c>
      <x:c r="E26" s="15" t="str">
        <x:v>Sustenta / alimenta</x:v>
      </x:c>
      <x:c r="F26" s="15" t="str">
        <x:v>Contexto financiero</x:v>
      </x:c>
      <x:c r="G26" s="15" t="str">
        <x:v>Documental</x:v>
      </x:c>
      <x:c r="H26" s="15" t="str">
        <x:v>Relación de evidencia; no implica causalidad ni aval de la fuente.</x:v>
      </x:c>
      <x:c r="I26" s="15" t="str">
        <x:f>IF(C26="Dataset",IF(COUNTIF('Datasets'!$A$5:$A$19,D26)=1,"OK","HUERFANO"),IF(COUNTIF('Fuentes'!$A$5:$A$135,D26)=1,"OK","HUERFANO"))</x:f>
        <x:v>OK</x:v>
      </x:c>
    </x:row>
    <x:row r="27" ht="38" customHeight="1">
      <x:c r="A27" s="15" t="str">
        <x:v>REL-023</x:v>
      </x:c>
      <x:c r="B27" s="15" t="str">
        <x:v>D04</x:v>
      </x:c>
      <x:c r="C27" s="15" t="str">
        <x:v>Fuente</x:v>
      </x:c>
      <x:c r="D27" s="15" t="str">
        <x:v>MP-R25</x:v>
      </x:c>
      <x:c r="E27" s="15" t="str">
        <x:v>Sustenta / alimenta</x:v>
      </x:c>
      <x:c r="F27" s="15" t="str">
        <x:v>Contexto financiero</x:v>
      </x:c>
      <x:c r="G27" s="15" t="str">
        <x:v>Documental</x:v>
      </x:c>
      <x:c r="H27" s="15" t="str">
        <x:v>Relación de evidencia; no implica causalidad ni aval de la fuente.</x:v>
      </x:c>
      <x:c r="I27" s="15" t="str">
        <x:f>IF(C27="Dataset",IF(COUNTIF('Datasets'!$A$5:$A$19,D27)=1,"OK","HUERFANO"),IF(COUNTIF('Fuentes'!$A$5:$A$135,D27)=1,"OK","HUERFANO"))</x:f>
        <x:v>OK</x:v>
      </x:c>
    </x:row>
    <x:row r="28" ht="38" customHeight="1">
      <x:c r="A28" s="15" t="str">
        <x:v>REL-024</x:v>
      </x:c>
      <x:c r="B28" s="15" t="str">
        <x:v>D05</x:v>
      </x:c>
      <x:c r="C28" s="15" t="str">
        <x:v>Fuente</x:v>
      </x:c>
      <x:c r="D28" s="15" t="str">
        <x:v>CONS-RES22</x:v>
      </x:c>
      <x:c r="E28" s="15" t="str">
        <x:v>Sustenta / alimenta</x:v>
      </x:c>
      <x:c r="F28" s="15" t="str">
        <x:v>Pre-periodo</x:v>
      </x:c>
      <x:c r="G28" s="15" t="str">
        <x:v>Documental</x:v>
      </x:c>
      <x:c r="H28" s="15" t="str">
        <x:v>Relación de evidencia; no implica causalidad ni aval de la fuente.</x:v>
      </x:c>
      <x:c r="I28" s="15" t="str">
        <x:f>IF(C28="Dataset",IF(COUNTIF('Datasets'!$A$5:$A$19,D28)=1,"OK","HUERFANO"),IF(COUNTIF('Fuentes'!$A$5:$A$135,D28)=1,"OK","HUERFANO"))</x:f>
        <x:v>OK</x:v>
      </x:c>
    </x:row>
    <x:row r="29" ht="38" customHeight="1">
      <x:c r="A29" s="15" t="str">
        <x:v>REL-025</x:v>
      </x:c>
      <x:c r="B29" s="15" t="str">
        <x:v>D05</x:v>
      </x:c>
      <x:c r="C29" s="15" t="str">
        <x:v>Fuente</x:v>
      </x:c>
      <x:c r="D29" s="15" t="str">
        <x:v>CONS-RES22-MENSUAL</x:v>
      </x:c>
      <x:c r="E29" s="15" t="str">
        <x:v>Sustenta / alimenta</x:v>
      </x:c>
      <x:c r="F29" s="15" t="str">
        <x:v>Pre-periodo</x:v>
      </x:c>
      <x:c r="G29" s="15" t="str">
        <x:v>Documental</x:v>
      </x:c>
      <x:c r="H29" s="15" t="str">
        <x:v>Relación de evidencia; no implica causalidad ni aval de la fuente.</x:v>
      </x:c>
      <x:c r="I29" s="15" t="str">
        <x:f>IF(C29="Dataset",IF(COUNTIF('Datasets'!$A$5:$A$19,D29)=1,"OK","HUERFANO"),IF(COUNTIF('Fuentes'!$A$5:$A$135,D29)=1,"OK","HUERFANO"))</x:f>
        <x:v>OK</x:v>
      </x:c>
    </x:row>
    <x:row r="30" ht="38" customHeight="1">
      <x:c r="A30" s="15" t="str">
        <x:v>REL-026</x:v>
      </x:c>
      <x:c r="B30" s="15" t="str">
        <x:v>D05</x:v>
      </x:c>
      <x:c r="C30" s="15" t="str">
        <x:v>Fuente</x:v>
      </x:c>
      <x:c r="D30" s="15" t="str">
        <x:v>GOIB-RM22</x:v>
      </x:c>
      <x:c r="E30" s="15" t="str">
        <x:v>Sustenta / alimenta</x:v>
      </x:c>
      <x:c r="F30" s="15" t="str">
        <x:v>Pre-periodo</x:v>
      </x:c>
      <x:c r="G30" s="15" t="str">
        <x:v>Documental</x:v>
      </x:c>
      <x:c r="H30" s="15" t="str">
        <x:v>Relación de evidencia; no implica causalidad ni aval de la fuente.</x:v>
      </x:c>
      <x:c r="I30" s="15" t="str">
        <x:f>IF(C30="Dataset",IF(COUNTIF('Datasets'!$A$5:$A$19,D30)=1,"OK","HUERFANO"),IF(COUNTIF('Fuentes'!$A$5:$A$135,D30)=1,"OK","HUERFANO"))</x:f>
        <x:v>OK</x:v>
      </x:c>
    </x:row>
    <x:row r="31" ht="38" customHeight="1">
      <x:c r="A31" s="15" t="str">
        <x:v>REL-027</x:v>
      </x:c>
      <x:c r="B31" s="15" t="str">
        <x:v>D06</x:v>
      </x:c>
      <x:c r="C31" s="15" t="str">
        <x:v>Fuente</x:v>
      </x:c>
      <x:c r="D31" s="15" t="str">
        <x:v>CONS-RES23</x:v>
      </x:c>
      <x:c r="E31" s="15" t="str">
        <x:v>Sustenta / alimenta</x:v>
      </x:c>
      <x:c r="F31" s="15" t="str">
        <x:v>Pre-periodo</x:v>
      </x:c>
      <x:c r="G31" s="15" t="str">
        <x:v>Documental</x:v>
      </x:c>
      <x:c r="H31" s="15" t="str">
        <x:v>Relación de evidencia; no implica causalidad ni aval de la fuente.</x:v>
      </x:c>
      <x:c r="I31" s="15" t="str">
        <x:f>IF(C31="Dataset",IF(COUNTIF('Datasets'!$A$5:$A$19,D31)=1,"OK","HUERFANO"),IF(COUNTIF('Fuentes'!$A$5:$A$135,D31)=1,"OK","HUERFANO"))</x:f>
        <x:v>OK</x:v>
      </x:c>
    </x:row>
    <x:row r="32" ht="38" customHeight="1">
      <x:c r="A32" s="15" t="str">
        <x:v>REL-028</x:v>
      </x:c>
      <x:c r="B32" s="15" t="str">
        <x:v>D06</x:v>
      </x:c>
      <x:c r="C32" s="15" t="str">
        <x:v>Fuente</x:v>
      </x:c>
      <x:c r="D32" s="15" t="str">
        <x:v>CONS-2023</x:v>
      </x:c>
      <x:c r="E32" s="15" t="str">
        <x:v>Sustenta / alimenta</x:v>
      </x:c>
      <x:c r="F32" s="15" t="str">
        <x:v>Pre-periodo</x:v>
      </x:c>
      <x:c r="G32" s="15" t="str">
        <x:v>Documental</x:v>
      </x:c>
      <x:c r="H32" s="15" t="str">
        <x:v>Relación de evidencia; no implica causalidad ni aval de la fuente.</x:v>
      </x:c>
      <x:c r="I32" s="15" t="str">
        <x:f>IF(C32="Dataset",IF(COUNTIF('Datasets'!$A$5:$A$19,D32)=1,"OK","HUERFANO"),IF(COUNTIF('Fuentes'!$A$5:$A$135,D32)=1,"OK","HUERFANO"))</x:f>
        <x:v>OK</x:v>
      </x:c>
    </x:row>
    <x:row r="33" ht="38" customHeight="1">
      <x:c r="A33" s="15" t="str">
        <x:v>REL-029</x:v>
      </x:c>
      <x:c r="B33" s="15" t="str">
        <x:v>D07</x:v>
      </x:c>
      <x:c r="C33" s="15" t="str">
        <x:v>Fuente</x:v>
      </x:c>
      <x:c r="D33" s="15" t="str">
        <x:v>CAIB-RES24</x:v>
      </x:c>
      <x:c r="E33" s="15" t="str">
        <x:v>Sustenta / alimenta</x:v>
      </x:c>
      <x:c r="F33" s="15" t="str">
        <x:v>Año de tratamiento</x:v>
      </x:c>
      <x:c r="G33" s="15" t="str">
        <x:v>Documental</x:v>
      </x:c>
      <x:c r="H33" s="15" t="str">
        <x:v>Relación de evidencia; no implica causalidad ni aval de la fuente.</x:v>
      </x:c>
      <x:c r="I33" s="15" t="str">
        <x:f>IF(C33="Dataset",IF(COUNTIF('Datasets'!$A$5:$A$19,D33)=1,"OK","HUERFANO"),IF(COUNTIF('Fuentes'!$A$5:$A$135,D33)=1,"OK","HUERFANO"))</x:f>
        <x:v>OK</x:v>
      </x:c>
    </x:row>
    <x:row r="34" ht="38" customHeight="1">
      <x:c r="A34" s="15" t="str">
        <x:v>REL-030</x:v>
      </x:c>
      <x:c r="B34" s="15" t="str">
        <x:v>D07</x:v>
      </x:c>
      <x:c r="C34" s="15" t="str">
        <x:v>Fuente</x:v>
      </x:c>
      <x:c r="D34" s="15" t="str">
        <x:v>CONS-RES24</x:v>
      </x:c>
      <x:c r="E34" s="15" t="str">
        <x:v>Sustenta / alimenta</x:v>
      </x:c>
      <x:c r="F34" s="15" t="str">
        <x:v>Año de tratamiento</x:v>
      </x:c>
      <x:c r="G34" s="15" t="str">
        <x:v>Documental</x:v>
      </x:c>
      <x:c r="H34" s="15" t="str">
        <x:v>Relación de evidencia; no implica causalidad ni aval de la fuente.</x:v>
      </x:c>
      <x:c r="I34" s="15" t="str">
        <x:f>IF(C34="Dataset",IF(COUNTIF('Datasets'!$A$5:$A$19,D34)=1,"OK","HUERFANO"),IF(COUNTIF('Fuentes'!$A$5:$A$135,D34)=1,"OK","HUERFANO"))</x:f>
        <x:v>OK</x:v>
      </x:c>
    </x:row>
    <x:row r="35" ht="38" customHeight="1">
      <x:c r="A35" s="15" t="str">
        <x:v>REL-031</x:v>
      </x:c>
      <x:c r="B35" s="15" t="str">
        <x:v>D07</x:v>
      </x:c>
      <x:c r="C35" s="15" t="str">
        <x:v>Fuente</x:v>
      </x:c>
      <x:c r="D35" s="15" t="str">
        <x:v>GOIB-SEL24</x:v>
      </x:c>
      <x:c r="E35" s="15" t="str">
        <x:v>Sustenta / alimenta</x:v>
      </x:c>
      <x:c r="F35" s="15" t="str">
        <x:v>Año de tratamiento</x:v>
      </x:c>
      <x:c r="G35" s="15" t="str">
        <x:v>Documental</x:v>
      </x:c>
      <x:c r="H35" s="15" t="str">
        <x:v>Relación de evidencia; no implica causalidad ni aval de la fuente.</x:v>
      </x:c>
      <x:c r="I35" s="15" t="str">
        <x:f>IF(C35="Dataset",IF(COUNTIF('Datasets'!$A$5:$A$19,D35)=1,"OK","HUERFANO"),IF(COUNTIF('Fuentes'!$A$5:$A$135,D35)=1,"OK","HUERFANO"))</x:f>
        <x:v>OK</x:v>
      </x:c>
    </x:row>
    <x:row r="36" ht="38" customHeight="1">
      <x:c r="A36" s="15" t="str">
        <x:v>REL-032</x:v>
      </x:c>
      <x:c r="B36" s="15" t="str">
        <x:v>D07</x:v>
      </x:c>
      <x:c r="C36" s="15" t="str">
        <x:v>Fuente</x:v>
      </x:c>
      <x:c r="D36" s="15" t="str">
        <x:v>PAP-RES24</x:v>
      </x:c>
      <x:c r="E36" s="15" t="str">
        <x:v>Sustenta / alimenta</x:v>
      </x:c>
      <x:c r="F36" s="15" t="str">
        <x:v>Año de tratamiento</x:v>
      </x:c>
      <x:c r="G36" s="15" t="str">
        <x:v>Documental</x:v>
      </x:c>
      <x:c r="H36" s="15" t="str">
        <x:v>Relación de evidencia; no implica causalidad ni aval de la fuente.</x:v>
      </x:c>
      <x:c r="I36" s="15" t="str">
        <x:f>IF(C36="Dataset",IF(COUNTIF('Datasets'!$A$5:$A$19,D36)=1,"OK","HUERFANO"),IF(COUNTIF('Fuentes'!$A$5:$A$135,D36)=1,"OK","HUERFANO"))</x:f>
        <x:v>OK</x:v>
      </x:c>
    </x:row>
    <x:row r="37" ht="38" customHeight="1">
      <x:c r="A37" s="15" t="str">
        <x:v>REL-033</x:v>
      </x:c>
      <x:c r="B37" s="15" t="str">
        <x:v>D07</x:v>
      </x:c>
      <x:c r="C37" s="15" t="str">
        <x:v>Fuente</x:v>
      </x:c>
      <x:c r="D37" s="15" t="str">
        <x:v>PAP-MAO</x:v>
      </x:c>
      <x:c r="E37" s="15" t="str">
        <x:v>Sustenta / alimenta</x:v>
      </x:c>
      <x:c r="F37" s="15" t="str">
        <x:v>Año de tratamiento</x:v>
      </x:c>
      <x:c r="G37" s="15" t="str">
        <x:v>Documental</x:v>
      </x:c>
      <x:c r="H37" s="15" t="str">
        <x:v>Relación de evidencia; no implica causalidad ni aval de la fuente.</x:v>
      </x:c>
      <x:c r="I37" s="15" t="str">
        <x:f>IF(C37="Dataset",IF(COUNTIF('Datasets'!$A$5:$A$19,D37)=1,"OK","HUERFANO"),IF(COUNTIF('Fuentes'!$A$5:$A$135,D37)=1,"OK","HUERFANO"))</x:f>
        <x:v>OK</x:v>
      </x:c>
    </x:row>
    <x:row r="38" ht="38" customHeight="1">
      <x:c r="A38" s="15" t="str">
        <x:v>REL-034</x:v>
      </x:c>
      <x:c r="B38" s="15" t="str">
        <x:v>D07</x:v>
      </x:c>
      <x:c r="C38" s="15" t="str">
        <x:v>Fuente</x:v>
      </x:c>
      <x:c r="D38" s="15" t="str">
        <x:v>PAP-CAST-OFFICIAL</x:v>
      </x:c>
      <x:c r="E38" s="15" t="str">
        <x:v>Sustenta / alimenta</x:v>
      </x:c>
      <x:c r="F38" s="15" t="str">
        <x:v>Año de tratamiento</x:v>
      </x:c>
      <x:c r="G38" s="15" t="str">
        <x:v>Documental</x:v>
      </x:c>
      <x:c r="H38" s="15" t="str">
        <x:v>Relación de evidencia; no implica causalidad ni aval de la fuente.</x:v>
      </x:c>
      <x:c r="I38" s="15" t="str">
        <x:f>IF(C38="Dataset",IF(COUNTIF('Datasets'!$A$5:$A$19,D38)=1,"OK","HUERFANO"),IF(COUNTIF('Fuentes'!$A$5:$A$135,D38)=1,"OK","HUERFANO"))</x:f>
        <x:v>OK</x:v>
      </x:c>
    </x:row>
    <x:row r="39" ht="38" customHeight="1">
      <x:c r="A39" s="15" t="str">
        <x:v>REL-035</x:v>
      </x:c>
      <x:c r="B39" s="15" t="str">
        <x:v>D08</x:v>
      </x:c>
      <x:c r="C39" s="15" t="str">
        <x:v>Dataset</x:v>
      </x:c>
      <x:c r="D39" s="15" t="str">
        <x:v>D05</x:v>
      </x:c>
      <x:c r="E39" s="15" t="str">
        <x:v>Deriva de dataset</x:v>
      </x:c>
      <x:c r="F39" s="15" t="str">
        <x:v>Modelos y QA</x:v>
      </x:c>
      <x:c r="G39" s="15" t="str">
        <x:v>Derivado</x:v>
      </x:c>
      <x:c r="H39" s="15" t="str">
        <x:v>Relación de evidencia; no implica causalidad ni aval de la fuente.</x:v>
      </x:c>
      <x:c r="I39" s="15" t="str">
        <x:f>IF(C39="Dataset",IF(COUNTIF('Datasets'!$A$5:$A$19,D39)=1,"OK","HUERFANO"),IF(COUNTIF('Fuentes'!$A$5:$A$135,D39)=1,"OK","HUERFANO"))</x:f>
        <x:v>OK</x:v>
      </x:c>
    </x:row>
    <x:row r="40" ht="38" customHeight="1">
      <x:c r="A40" s="15" t="str">
        <x:v>REL-036</x:v>
      </x:c>
      <x:c r="B40" s="15" t="str">
        <x:v>D08</x:v>
      </x:c>
      <x:c r="C40" s="15" t="str">
        <x:v>Dataset</x:v>
      </x:c>
      <x:c r="D40" s="15" t="str">
        <x:v>D06</x:v>
      </x:c>
      <x:c r="E40" s="15" t="str">
        <x:v>Deriva de dataset</x:v>
      </x:c>
      <x:c r="F40" s="15" t="str">
        <x:v>Modelos y QA</x:v>
      </x:c>
      <x:c r="G40" s="15" t="str">
        <x:v>Derivado</x:v>
      </x:c>
      <x:c r="H40" s="15" t="str">
        <x:v>Relación de evidencia; no implica causalidad ni aval de la fuente.</x:v>
      </x:c>
      <x:c r="I40" s="15" t="str">
        <x:f>IF(C40="Dataset",IF(COUNTIF('Datasets'!$A$5:$A$19,D40)=1,"OK","HUERFANO"),IF(COUNTIF('Fuentes'!$A$5:$A$135,D40)=1,"OK","HUERFANO"))</x:f>
        <x:v>OK</x:v>
      </x:c>
    </x:row>
    <x:row r="41" ht="38" customHeight="1">
      <x:c r="A41" s="15" t="str">
        <x:v>REL-037</x:v>
      </x:c>
      <x:c r="B41" s="15" t="str">
        <x:v>D08</x:v>
      </x:c>
      <x:c r="C41" s="15" t="str">
        <x:v>Dataset</x:v>
      </x:c>
      <x:c r="D41" s="15" t="str">
        <x:v>D07</x:v>
      </x:c>
      <x:c r="E41" s="15" t="str">
        <x:v>Deriva de dataset</x:v>
      </x:c>
      <x:c r="F41" s="15" t="str">
        <x:v>Modelos y QA</x:v>
      </x:c>
      <x:c r="G41" s="15" t="str">
        <x:v>Derivado</x:v>
      </x:c>
      <x:c r="H41" s="15" t="str">
        <x:v>Relación de evidencia; no implica causalidad ni aval de la fuente.</x:v>
      </x:c>
      <x:c r="I41" s="15" t="str">
        <x:f>IF(C41="Dataset",IF(COUNTIF('Datasets'!$A$5:$A$19,D41)=1,"OK","HUERFANO"),IF(COUNTIF('Fuentes'!$A$5:$A$135,D41)=1,"OK","HUERFANO"))</x:f>
        <x:v>OK</x:v>
      </x:c>
    </x:row>
    <x:row r="42" ht="38" customHeight="1">
      <x:c r="A42" s="15" t="str">
        <x:v>REL-038</x:v>
      </x:c>
      <x:c r="B42" s="15" t="str">
        <x:v>D09</x:v>
      </x:c>
      <x:c r="C42" s="15" t="str">
        <x:v>Fuente</x:v>
      </x:c>
      <x:c r="D42" s="15" t="str">
        <x:v>PAP-MAO</x:v>
      </x:c>
      <x:c r="E42" s="15" t="str">
        <x:v>Sustenta / alimenta</x:v>
      </x:c>
      <x:c r="F42" s="15" t="str">
        <x:v>Comparativa tratada</x:v>
      </x:c>
      <x:c r="G42" s="15" t="str">
        <x:v>Documental</x:v>
      </x:c>
      <x:c r="H42" s="15" t="str">
        <x:v>Relación de evidencia; no implica causalidad ni aval de la fuente.</x:v>
      </x:c>
      <x:c r="I42" s="15" t="str">
        <x:f>IF(C42="Dataset",IF(COUNTIF('Datasets'!$A$5:$A$19,D42)=1,"OK","HUERFANO"),IF(COUNTIF('Fuentes'!$A$5:$A$135,D42)=1,"OK","HUERFANO"))</x:f>
        <x:v>OK</x:v>
      </x:c>
    </x:row>
    <x:row r="43" ht="38" customHeight="1">
      <x:c r="A43" s="15" t="str">
        <x:v>REL-039</x:v>
      </x:c>
      <x:c r="B43" s="15" t="str">
        <x:v>D09</x:v>
      </x:c>
      <x:c r="C43" s="15" t="str">
        <x:v>Fuente</x:v>
      </x:c>
      <x:c r="D43" s="15" t="str">
        <x:v>PAP-MAO-CAT</x:v>
      </x:c>
      <x:c r="E43" s="15" t="str">
        <x:v>Sustenta / alimenta</x:v>
      </x:c>
      <x:c r="F43" s="15" t="str">
        <x:v>Comparativa tratada</x:v>
      </x:c>
      <x:c r="G43" s="15" t="str">
        <x:v>Documental</x:v>
      </x:c>
      <x:c r="H43" s="15" t="str">
        <x:v>Relación de evidencia; no implica causalidad ni aval de la fuente.</x:v>
      </x:c>
      <x:c r="I43" s="15" t="str">
        <x:f>IF(C43="Dataset",IF(COUNTIF('Datasets'!$A$5:$A$19,D43)=1,"OK","HUERFANO"),IF(COUNTIF('Fuentes'!$A$5:$A$135,D43)=1,"OK","HUERFANO"))</x:f>
        <x:v>OK</x:v>
      </x:c>
    </x:row>
    <x:row r="44" ht="38" customHeight="1">
      <x:c r="A44" s="15" t="str">
        <x:v>REL-040</x:v>
      </x:c>
      <x:c r="B44" s="15" t="str">
        <x:v>D09</x:v>
      </x:c>
      <x:c r="C44" s="15" t="str">
        <x:v>Fuente</x:v>
      </x:c>
      <x:c r="D44" s="15" t="str">
        <x:v>PAP-MAO-ES</x:v>
      </x:c>
      <x:c r="E44" s="15" t="str">
        <x:v>Sustenta / alimenta</x:v>
      </x:c>
      <x:c r="F44" s="15" t="str">
        <x:v>Comparativa tratada</x:v>
      </x:c>
      <x:c r="G44" s="15" t="str">
        <x:v>Documental</x:v>
      </x:c>
      <x:c r="H44" s="15" t="str">
        <x:v>Relación de evidencia; no implica causalidad ni aval de la fuente.</x:v>
      </x:c>
      <x:c r="I44" s="15" t="str">
        <x:f>IF(C44="Dataset",IF(COUNTIF('Datasets'!$A$5:$A$19,D44)=1,"OK","HUERFANO"),IF(COUNTIF('Fuentes'!$A$5:$A$135,D44)=1,"OK","HUERFANO"))</x:f>
        <x:v>OK</x:v>
      </x:c>
    </x:row>
    <x:row r="45" ht="38" customHeight="1">
      <x:c r="A45" s="15" t="str">
        <x:v>REL-041</x:v>
      </x:c>
      <x:c r="B45" s="15" t="str">
        <x:v>D09</x:v>
      </x:c>
      <x:c r="C45" s="15" t="str">
        <x:v>Fuente</x:v>
      </x:c>
      <x:c r="D45" s="15" t="str">
        <x:v>PAP-CAST-OFFICIAL</x:v>
      </x:c>
      <x:c r="E45" s="15" t="str">
        <x:v>Sustenta / alimenta</x:v>
      </x:c>
      <x:c r="F45" s="15" t="str">
        <x:v>Comparativa tratada</x:v>
      </x:c>
      <x:c r="G45" s="15" t="str">
        <x:v>Documental</x:v>
      </x:c>
      <x:c r="H45" s="15" t="str">
        <x:v>Relación de evidencia; no implica causalidad ni aval de la fuente.</x:v>
      </x:c>
      <x:c r="I45" s="15" t="str">
        <x:f>IF(C45="Dataset",IF(COUNTIF('Datasets'!$A$5:$A$19,D45)=1,"OK","HUERFANO"),IF(COUNTIF('Fuentes'!$A$5:$A$135,D45)=1,"OK","HUERFANO"))</x:f>
        <x:v>OK</x:v>
      </x:c>
    </x:row>
    <x:row r="46" ht="38" customHeight="1">
      <x:c r="A46" s="15" t="str">
        <x:v>REL-042</x:v>
      </x:c>
      <x:c r="B46" s="15" t="str">
        <x:v>D10</x:v>
      </x:c>
      <x:c r="C46" s="15" t="str">
        <x:v>Fuente</x:v>
      </x:c>
      <x:c r="D46" s="15" t="str">
        <x:v>PFM-HORECA-FIRST</x:v>
      </x:c>
      <x:c r="E46" s="15" t="str">
        <x:v>Sustenta / alimenta</x:v>
      </x:c>
      <x:c r="F46" s="15" t="str">
        <x:v>Caso PFM</x:v>
      </x:c>
      <x:c r="G46" s="15" t="str">
        <x:v>Documental</x:v>
      </x:c>
      <x:c r="H46" s="15" t="str">
        <x:v>Relación de evidencia; no implica causalidad ni aval de la fuente.</x:v>
      </x:c>
      <x:c r="I46" s="15" t="str">
        <x:f>IF(C46="Dataset",IF(COUNTIF('Datasets'!$A$5:$A$19,D46)=1,"OK","HUERFANO"),IF(COUNTIF('Fuentes'!$A$5:$A$135,D46)=1,"OK","HUERFANO"))</x:f>
        <x:v>OK</x:v>
      </x:c>
    </x:row>
    <x:row r="47" ht="38" customHeight="1">
      <x:c r="A47" s="15" t="str">
        <x:v>REL-043</x:v>
      </x:c>
      <x:c r="B47" s="15" t="str">
        <x:v>D10</x:v>
      </x:c>
      <x:c r="C47" s="15" t="str">
        <x:v>Fuente</x:v>
      </x:c>
      <x:c r="D47" s="15" t="str">
        <x:v>PFM-OBS-NORM</x:v>
      </x:c>
      <x:c r="E47" s="15" t="str">
        <x:v>Sustenta / alimenta</x:v>
      </x:c>
      <x:c r="F47" s="15" t="str">
        <x:v>Caso PFM</x:v>
      </x:c>
      <x:c r="G47" s="15" t="str">
        <x:v>Documental</x:v>
      </x:c>
      <x:c r="H47" s="15" t="str">
        <x:v>Relación de evidencia; no implica causalidad ni aval de la fuente.</x:v>
      </x:c>
      <x:c r="I47" s="15" t="str">
        <x:f>IF(C47="Dataset",IF(COUNTIF('Datasets'!$A$5:$A$19,D47)=1,"OK","HUERFANO"),IF(COUNTIF('Fuentes'!$A$5:$A$135,D47)=1,"OK","HUERFANO"))</x:f>
        <x:v>OK</x:v>
      </x:c>
    </x:row>
    <x:row r="48" ht="38" customHeight="1">
      <x:c r="A48" s="15" t="str">
        <x:v>REL-044</x:v>
      </x:c>
      <x:c r="B48" s="15" t="str">
        <x:v>D10</x:v>
      </x:c>
      <x:c r="C48" s="15" t="str">
        <x:v>Fuente</x:v>
      </x:c>
      <x:c r="D48" s="15" t="str">
        <x:v>PFB-FAQ</x:v>
      </x:c>
      <x:c r="E48" s="15" t="str">
        <x:v>Sustenta / alimenta</x:v>
      </x:c>
      <x:c r="F48" s="15" t="str">
        <x:v>Caso PFM</x:v>
      </x:c>
      <x:c r="G48" s="15" t="str">
        <x:v>Documental</x:v>
      </x:c>
      <x:c r="H48" s="15" t="str">
        <x:v>Relación de evidencia; no implica causalidad ni aval de la fuente.</x:v>
      </x:c>
      <x:c r="I48" s="15" t="str">
        <x:f>IF(C48="Dataset",IF(COUNTIF('Datasets'!$A$5:$A$19,D48)=1,"OK","HUERFANO"),IF(COUNTIF('Fuentes'!$A$5:$A$135,D48)=1,"OK","HUERFANO"))</x:f>
        <x:v>OK</x:v>
      </x:c>
    </x:row>
    <x:row r="49" ht="38" customHeight="1">
      <x:c r="A49" s="15" t="str">
        <x:v>REL-045</x:v>
      </x:c>
      <x:c r="B49" s="15" t="str">
        <x:v>D10</x:v>
      </x:c>
      <x:c r="C49" s="15" t="str">
        <x:v>Fuente</x:v>
      </x:c>
      <x:c r="D49" s="15" t="str">
        <x:v>STM-HAPI</x:v>
      </x:c>
      <x:c r="E49" s="15" t="str">
        <x:v>Sustenta / alimenta</x:v>
      </x:c>
      <x:c r="F49" s="15" t="str">
        <x:v>Caso PFM</x:v>
      </x:c>
      <x:c r="G49" s="15" t="str">
        <x:v>Documental</x:v>
      </x:c>
      <x:c r="H49" s="15" t="str">
        <x:v>Relación de evidencia; no implica causalidad ni aval de la fuente.</x:v>
      </x:c>
      <x:c r="I49" s="15" t="str">
        <x:f>IF(C49="Dataset",IF(COUNTIF('Datasets'!$A$5:$A$19,D49)=1,"OK","HUERFANO"),IF(COUNTIF('Fuentes'!$A$5:$A$135,D49)=1,"OK","HUERFANO"))</x:f>
        <x:v>OK</x:v>
      </x:c>
    </x:row>
    <x:row r="50" ht="38" customHeight="1">
      <x:c r="A50" s="15" t="str">
        <x:v>REL-046</x:v>
      </x:c>
      <x:c r="B50" s="15" t="str">
        <x:v>D10</x:v>
      </x:c>
      <x:c r="C50" s="15" t="str">
        <x:v>Fuente</x:v>
      </x:c>
      <x:c r="D50" s="15" t="str">
        <x:v>FC28-HORECA</x:v>
      </x:c>
      <x:c r="E50" s="15" t="str">
        <x:v>Sustenta / alimenta</x:v>
      </x:c>
      <x:c r="F50" s="15" t="str">
        <x:v>Caso PFM</x:v>
      </x:c>
      <x:c r="G50" s="15" t="str">
        <x:v>Documental</x:v>
      </x:c>
      <x:c r="H50" s="15" t="str">
        <x:v>Relación de evidencia; no implica causalidad ni aval de la fuente.</x:v>
      </x:c>
      <x:c r="I50" s="15" t="str">
        <x:f>IF(C50="Dataset",IF(COUNTIF('Datasets'!$A$5:$A$19,D50)=1,"OK","HUERFANO"),IF(COUNTIF('Fuentes'!$A$5:$A$135,D50)=1,"OK","HUERFANO"))</x:f>
        <x:v>OK</x:v>
      </x:c>
    </x:row>
    <x:row r="51" ht="38" customHeight="1">
      <x:c r="A51" s="15" t="str">
        <x:v>REL-047</x:v>
      </x:c>
      <x:c r="B51" s="15" t="str">
        <x:v>D11</x:v>
      </x:c>
      <x:c r="C51" s="15" t="str">
        <x:v>Fuente</x:v>
      </x:c>
      <x:c r="D51" s="15" t="str">
        <x:v>PESCART-2025-DETAIL</x:v>
      </x:c>
      <x:c r="E51" s="15" t="str">
        <x:v>Sustenta / alimenta</x:v>
      </x:c>
      <x:c r="F51" s="15" t="str">
        <x:v>Caso circularidad</x:v>
      </x:c>
      <x:c r="G51" s="15" t="str">
        <x:v>Documental</x:v>
      </x:c>
      <x:c r="H51" s="15" t="str">
        <x:v>Relación de evidencia; no implica causalidad ni aval de la fuente.</x:v>
      </x:c>
      <x:c r="I51" s="15" t="str">
        <x:f>IF(C51="Dataset",IF(COUNTIF('Datasets'!$A$5:$A$19,D51)=1,"OK","HUERFANO"),IF(COUNTIF('Fuentes'!$A$5:$A$135,D51)=1,"OK","HUERFANO"))</x:f>
        <x:v>OK</x:v>
      </x:c>
    </x:row>
    <x:row r="52" ht="38" customHeight="1">
      <x:c r="A52" s="15" t="str">
        <x:v>REL-048</x:v>
      </x:c>
      <x:c r="B52" s="15" t="str">
        <x:v>D11</x:v>
      </x:c>
      <x:c r="C52" s="15" t="str">
        <x:v>Fuente</x:v>
      </x:c>
      <x:c r="D52" s="15" t="str">
        <x:v>PESCART-2023-MARKET</x:v>
      </x:c>
      <x:c r="E52" s="15" t="str">
        <x:v>Sustenta / alimenta</x:v>
      </x:c>
      <x:c r="F52" s="15" t="str">
        <x:v>Caso circularidad</x:v>
      </x:c>
      <x:c r="G52" s="15" t="str">
        <x:v>Documental</x:v>
      </x:c>
      <x:c r="H52" s="15" t="str">
        <x:v>Relación de evidencia; no implica causalidad ni aval de la fuente.</x:v>
      </x:c>
      <x:c r="I52" s="15" t="str">
        <x:f>IF(C52="Dataset",IF(COUNTIF('Datasets'!$A$5:$A$19,D52)=1,"OK","HUERFANO"),IF(COUNTIF('Fuentes'!$A$5:$A$135,D52)=1,"OK","HUERFANO"))</x:f>
        <x:v>OK</x:v>
      </x:c>
    </x:row>
    <x:row r="53" ht="38" customHeight="1">
      <x:c r="A53" s="15" t="str">
        <x:v>REL-049</x:v>
      </x:c>
      <x:c r="B53" s="15" t="str">
        <x:v>D11</x:v>
      </x:c>
      <x:c r="C53" s="15" t="str">
        <x:v>Fuente</x:v>
      </x:c>
      <x:c r="D53" s="15" t="str">
        <x:v>PFM-PESC25</x:v>
      </x:c>
      <x:c r="E53" s="15" t="str">
        <x:v>Sustenta / alimenta</x:v>
      </x:c>
      <x:c r="F53" s="15" t="str">
        <x:v>Caso circularidad</x:v>
      </x:c>
      <x:c r="G53" s="15" t="str">
        <x:v>Documental</x:v>
      </x:c>
      <x:c r="H53" s="15" t="str">
        <x:v>Relación de evidencia; no implica causalidad ni aval de la fuente.</x:v>
      </x:c>
      <x:c r="I53" s="15" t="str">
        <x:f>IF(C53="Dataset",IF(COUNTIF('Datasets'!$A$5:$A$19,D53)=1,"OK","HUERFANO"),IF(COUNTIF('Fuentes'!$A$5:$A$135,D53)=1,"OK","HUERFANO"))</x:f>
        <x:v>OK</x:v>
      </x:c>
    </x:row>
    <x:row r="54" ht="38" customHeight="1">
      <x:c r="A54" s="15" t="str">
        <x:v>REL-050</x:v>
      </x:c>
      <x:c r="B54" s="15" t="str">
        <x:v>D11</x:v>
      </x:c>
      <x:c r="C54" s="15" t="str">
        <x:v>Fuente</x:v>
      </x:c>
      <x:c r="D54" s="15" t="str">
        <x:v>FC28-PESCART-TUI</x:v>
      </x:c>
      <x:c r="E54" s="15" t="str">
        <x:v>Sustenta / alimenta</x:v>
      </x:c>
      <x:c r="F54" s="15" t="str">
        <x:v>Caso circularidad</x:v>
      </x:c>
      <x:c r="G54" s="15" t="str">
        <x:v>Documental</x:v>
      </x:c>
      <x:c r="H54" s="15" t="str">
        <x:v>Relación de evidencia; no implica causalidad ni aval de la fuente.</x:v>
      </x:c>
      <x:c r="I54" s="15" t="str">
        <x:f>IF(C54="Dataset",IF(COUNTIF('Datasets'!$A$5:$A$19,D54)=1,"OK","HUERFANO"),IF(COUNTIF('Fuentes'!$A$5:$A$135,D54)=1,"OK","HUERFANO"))</x:f>
        <x:v>OK</x:v>
      </x:c>
    </x:row>
    <x:row r="55" ht="38" customHeight="1">
      <x:c r="A55" s="15" t="str">
        <x:v>REL-051</x:v>
      </x:c>
      <x:c r="B55" s="15" t="str">
        <x:v>D11</x:v>
      </x:c>
      <x:c r="C55" s="15" t="str">
        <x:v>Fuente</x:v>
      </x:c>
      <x:c r="D55" s="15" t="str">
        <x:v>FC28-PESCART-AR25</x:v>
      </x:c>
      <x:c r="E55" s="15" t="str">
        <x:v>Sustenta / alimenta</x:v>
      </x:c>
      <x:c r="F55" s="15" t="str">
        <x:v>Caso circularidad</x:v>
      </x:c>
      <x:c r="G55" s="15" t="str">
        <x:v>Documental</x:v>
      </x:c>
      <x:c r="H55" s="15" t="str">
        <x:v>Relación de evidencia; no implica causalidad ni aval de la fuente.</x:v>
      </x:c>
      <x:c r="I55" s="15" t="str">
        <x:f>IF(C55="Dataset",IF(COUNTIF('Datasets'!$A$5:$A$19,D55)=1,"OK","HUERFANO"),IF(COUNTIF('Fuentes'!$A$5:$A$135,D55)=1,"OK","HUERFANO"))</x:f>
        <x:v>OK</x:v>
      </x:c>
    </x:row>
    <x:row r="56" ht="38" customHeight="1">
      <x:c r="A56" s="15" t="str">
        <x:v>REL-052</x:v>
      </x:c>
      <x:c r="B56" s="15" t="str">
        <x:v>D12</x:v>
      </x:c>
      <x:c r="C56" s="15" t="str">
        <x:v>Fuente</x:v>
      </x:c>
      <x:c r="D56" s="15" t="str">
        <x:v>SULLESTRAR-GRANT</x:v>
      </x:c>
      <x:c r="E56" s="15" t="str">
        <x:v>Sustenta / alimenta</x:v>
      </x:c>
      <x:c r="F56" s="15" t="str">
        <x:v>Caso Tierra</x:v>
      </x:c>
      <x:c r="G56" s="15" t="str">
        <x:v>Documental</x:v>
      </x:c>
      <x:c r="H56" s="15" t="str">
        <x:v>Relación de evidencia; no implica causalidad ni aval de la fuente.</x:v>
      </x:c>
      <x:c r="I56" s="15" t="str">
        <x:f>IF(C56="Dataset",IF(COUNTIF('Datasets'!$A$5:$A$19,D56)=1,"OK","HUERFANO"),IF(COUNTIF('Fuentes'!$A$5:$A$135,D56)=1,"OK","HUERFANO"))</x:f>
        <x:v>OK</x:v>
      </x:c>
    </x:row>
    <x:row r="57" ht="38" customHeight="1">
      <x:c r="A57" s="15" t="str">
        <x:v>REL-053</x:v>
      </x:c>
      <x:c r="B57" s="15" t="str">
        <x:v>D12</x:v>
      </x:c>
      <x:c r="C57" s="15" t="str">
        <x:v>Fuente</x:v>
      </x:c>
      <x:c r="D57" s="15" t="str">
        <x:v>SULLESTRAR-CO2</x:v>
      </x:c>
      <x:c r="E57" s="15" t="str">
        <x:v>Sustenta / alimenta</x:v>
      </x:c>
      <x:c r="F57" s="15" t="str">
        <x:v>Caso Tierra</x:v>
      </x:c>
      <x:c r="G57" s="15" t="str">
        <x:v>Documental</x:v>
      </x:c>
      <x:c r="H57" s="15" t="str">
        <x:v>Relación de evidencia; no implica causalidad ni aval de la fuente.</x:v>
      </x:c>
      <x:c r="I57" s="15" t="str">
        <x:f>IF(C57="Dataset",IF(COUNTIF('Datasets'!$A$5:$A$19,D57)=1,"OK","HUERFANO"),IF(COUNTIF('Fuentes'!$A$5:$A$135,D57)=1,"OK","HUERFANO"))</x:f>
        <x:v>OK</x:v>
      </x:c>
    </x:row>
    <x:row r="58" ht="38" customHeight="1">
      <x:c r="A58" s="15" t="str">
        <x:v>REL-054</x:v>
      </x:c>
      <x:c r="B58" s="15" t="str">
        <x:v>D12</x:v>
      </x:c>
      <x:c r="C58" s="15" t="str">
        <x:v>Fuente</x:v>
      </x:c>
      <x:c r="D58" s="15" t="str">
        <x:v>SULL-2025-DETAIL</x:v>
      </x:c>
      <x:c r="E58" s="15" t="str">
        <x:v>Sustenta / alimenta</x:v>
      </x:c>
      <x:c r="F58" s="15" t="str">
        <x:v>Caso Tierra</x:v>
      </x:c>
      <x:c r="G58" s="15" t="str">
        <x:v>Documental</x:v>
      </x:c>
      <x:c r="H58" s="15" t="str">
        <x:v>Relación de evidencia; no implica causalidad ni aval de la fuente.</x:v>
      </x:c>
      <x:c r="I58" s="15" t="str">
        <x:f>IF(C58="Dataset",IF(COUNTIF('Datasets'!$A$5:$A$19,D58)=1,"OK","HUERFANO"),IF(COUNTIF('Fuentes'!$A$5:$A$135,D58)=1,"OK","HUERFANO"))</x:f>
        <x:v>OK</x:v>
      </x:c>
    </x:row>
    <x:row r="59" ht="38" customHeight="1">
      <x:c r="A59" s="15" t="str">
        <x:v>REL-055</x:v>
      </x:c>
      <x:c r="B59" s="15" t="str">
        <x:v>D12</x:v>
      </x:c>
      <x:c r="C59" s="15" t="str">
        <x:v>Fuente</x:v>
      </x:c>
      <x:c r="D59" s="15" t="str">
        <x:v>FC28-SULL</x:v>
      </x:c>
      <x:c r="E59" s="15" t="str">
        <x:v>Sustenta / alimenta</x:v>
      </x:c>
      <x:c r="F59" s="15" t="str">
        <x:v>Caso Tierra</x:v>
      </x:c>
      <x:c r="G59" s="15" t="str">
        <x:v>Documental</x:v>
      </x:c>
      <x:c r="H59" s="15" t="str">
        <x:v>Relación de evidencia; no implica causalidad ni aval de la fuente.</x:v>
      </x:c>
      <x:c r="I59" s="15" t="str">
        <x:f>IF(C59="Dataset",IF(COUNTIF('Datasets'!$A$5:$A$19,D59)=1,"OK","HUERFANO"),IF(COUNTIF('Fuentes'!$A$5:$A$135,D59)=1,"OK","HUERFANO"))</x:f>
        <x:v>OK</x:v>
      </x:c>
    </x:row>
    <x:row r="60" ht="38" customHeight="1">
      <x:c r="A60" s="15" t="str">
        <x:v>REL-056</x:v>
      </x:c>
      <x:c r="B60" s="15" t="str">
        <x:v>D12</x:v>
      </x:c>
      <x:c r="C60" s="15" t="str">
        <x:v>Fuente</x:v>
      </x:c>
      <x:c r="D60" s="15" t="str">
        <x:v>FC28-SULL-CO2</x:v>
      </x:c>
      <x:c r="E60" s="15" t="str">
        <x:v>Sustenta / alimenta</x:v>
      </x:c>
      <x:c r="F60" s="15" t="str">
        <x:v>Caso Tierra</x:v>
      </x:c>
      <x:c r="G60" s="15" t="str">
        <x:v>Documental</x:v>
      </x:c>
      <x:c r="H60" s="15" t="str">
        <x:v>Relación de evidencia; no implica causalidad ni aval de la fuente.</x:v>
      </x:c>
      <x:c r="I60" s="15" t="str">
        <x:f>IF(C60="Dataset",IF(COUNTIF('Datasets'!$A$5:$A$19,D60)=1,"OK","HUERFANO"),IF(COUNTIF('Fuentes'!$A$5:$A$135,D60)=1,"OK","HUERFANO"))</x:f>
        <x:v>OK</x:v>
      </x:c>
    </x:row>
    <x:row r="61" ht="38" customHeight="1">
      <x:c r="A61" s="15" t="str">
        <x:v>REL-057</x:v>
      </x:c>
      <x:c r="B61" s="15" t="str">
        <x:v>D13</x:v>
      </x:c>
      <x:c r="C61" s="15" t="str">
        <x:v>Fuente</x:v>
      </x:c>
      <x:c r="D61" s="15" t="str">
        <x:v>IEO-AIRE</x:v>
      </x:c>
      <x:c r="E61" s="15" t="str">
        <x:v>Sustenta / alimenta</x:v>
      </x:c>
      <x:c r="F61" s="15" t="str">
        <x:v>Caso efecto reserva</x:v>
      </x:c>
      <x:c r="G61" s="15" t="str">
        <x:v>Documental</x:v>
      </x:c>
      <x:c r="H61" s="15" t="str">
        <x:v>Relación de evidencia; no implica causalidad ni aval de la fuente.</x:v>
      </x:c>
      <x:c r="I61" s="15" t="str">
        <x:f>IF(C61="Dataset",IF(COUNTIF('Datasets'!$A$5:$A$19,D61)=1,"OK","HUERFANO"),IF(COUNTIF('Fuentes'!$A$5:$A$135,D61)=1,"OK","HUERFANO"))</x:f>
        <x:v>OK</x:v>
      </x:c>
    </x:row>
    <x:row r="62" ht="38" customHeight="1">
      <x:c r="A62" s="15" t="str">
        <x:v>REL-058</x:v>
      </x:c>
      <x:c r="B62" s="15" t="str">
        <x:v>D13</x:v>
      </x:c>
      <x:c r="C62" s="15" t="str">
        <x:v>Fuente</x:v>
      </x:c>
      <x:c r="D62" s="15" t="str">
        <x:v>IEO-AIRE22</x:v>
      </x:c>
      <x:c r="E62" s="15" t="str">
        <x:v>Sustenta / alimenta</x:v>
      </x:c>
      <x:c r="F62" s="15" t="str">
        <x:v>Caso efecto reserva</x:v>
      </x:c>
      <x:c r="G62" s="15" t="str">
        <x:v>Documental</x:v>
      </x:c>
      <x:c r="H62" s="15" t="str">
        <x:v>Relación de evidencia; no implica causalidad ni aval de la fuente.</x:v>
      </x:c>
      <x:c r="I62" s="15" t="str">
        <x:f>IF(C62="Dataset",IF(COUNTIF('Datasets'!$A$5:$A$19,D62)=1,"OK","HUERFANO"),IF(COUNTIF('Fuentes'!$A$5:$A$135,D62)=1,"OK","HUERFANO"))</x:f>
        <x:v>OK</x:v>
      </x:c>
    </x:row>
    <x:row r="63" ht="38" customHeight="1">
      <x:c r="A63" s="15" t="str">
        <x:v>REL-059</x:v>
      </x:c>
      <x:c r="B63" s="15" t="str">
        <x:v>D13</x:v>
      </x:c>
      <x:c r="C63" s="15" t="str">
        <x:v>Fuente</x:v>
      </x:c>
      <x:c r="D63" s="15" t="str">
        <x:v>CAIB-AIRE24</x:v>
      </x:c>
      <x:c r="E63" s="15" t="str">
        <x:v>Sustenta / alimenta</x:v>
      </x:c>
      <x:c r="F63" s="15" t="str">
        <x:v>Caso efecto reserva</x:v>
      </x:c>
      <x:c r="G63" s="15" t="str">
        <x:v>Documental</x:v>
      </x:c>
      <x:c r="H63" s="15" t="str">
        <x:v>Relación de evidencia; no implica causalidad ni aval de la fuente.</x:v>
      </x:c>
      <x:c r="I63" s="15" t="str">
        <x:f>IF(C63="Dataset",IF(COUNTIF('Datasets'!$A$5:$A$19,D63)=1,"OK","HUERFANO"),IF(COUNTIF('Fuentes'!$A$5:$A$135,D63)=1,"OK","HUERFANO"))</x:f>
        <x:v>OK</x:v>
      </x:c>
    </x:row>
    <x:row r="64" ht="38" customHeight="1">
      <x:c r="A64" s="15" t="str">
        <x:v>REL-060</x:v>
      </x:c>
      <x:c r="B64" s="15" t="str">
        <x:v>D13</x:v>
      </x:c>
      <x:c r="C64" s="15" t="str">
        <x:v>Fuente</x:v>
      </x:c>
      <x:c r="D64" s="15" t="str">
        <x:v>CAIB-AIRE24B</x:v>
      </x:c>
      <x:c r="E64" s="15" t="str">
        <x:v>Sustenta / alimenta</x:v>
      </x:c>
      <x:c r="F64" s="15" t="str">
        <x:v>Caso efecto reserva</x:v>
      </x:c>
      <x:c r="G64" s="15" t="str">
        <x:v>Documental</x:v>
      </x:c>
      <x:c r="H64" s="15" t="str">
        <x:v>Relación de evidencia; no implica causalidad ni aval de la fuente.</x:v>
      </x:c>
      <x:c r="I64" s="15" t="str">
        <x:f>IF(C64="Dataset",IF(COUNTIF('Datasets'!$A$5:$A$19,D64)=1,"OK","HUERFANO"),IF(COUNTIF('Fuentes'!$A$5:$A$135,D64)=1,"OK","HUERFANO"))</x:f>
        <x:v>OK</x:v>
      </x:c>
    </x:row>
    <x:row r="65" ht="38" customHeight="1">
      <x:c r="A65" s="15" t="str">
        <x:v>REL-061</x:v>
      </x:c>
      <x:c r="B65" s="15" t="str">
        <x:v>D14</x:v>
      </x:c>
      <x:c r="C65" s="15" t="str">
        <x:v>Fuente</x:v>
      </x:c>
      <x:c r="D65" s="15" t="str">
        <x:v>ILLA-GOV-P2</x:v>
      </x:c>
      <x:c r="E65" s="15" t="str">
        <x:v>Sustenta / alimenta</x:v>
      </x:c>
      <x:c r="F65" s="15" t="str">
        <x:v>Gobernanza</x:v>
      </x:c>
      <x:c r="G65" s="15" t="str">
        <x:v>Documental</x:v>
      </x:c>
      <x:c r="H65" s="15" t="str">
        <x:v>Relación de evidencia; no implica causalidad ni aval de la fuente.</x:v>
      </x:c>
      <x:c r="I65" s="15" t="str">
        <x:f>IF(C65="Dataset",IF(COUNTIF('Datasets'!$A$5:$A$19,D65)=1,"OK","HUERFANO"),IF(COUNTIF('Fuentes'!$A$5:$A$135,D65)=1,"OK","HUERFANO"))</x:f>
        <x:v>OK</x:v>
      </x:c>
    </x:row>
    <x:row r="66" ht="38" customHeight="1">
      <x:c r="A66" s="15" t="str">
        <x:v>REL-062</x:v>
      </x:c>
      <x:c r="B66" s="15" t="str">
        <x:v>D14</x:v>
      </x:c>
      <x:c r="C66" s="15" t="str">
        <x:v>Fuente</x:v>
      </x:c>
      <x:c r="D66" s="15" t="str">
        <x:v>ILLA-FORUM1</x:v>
      </x:c>
      <x:c r="E66" s="15" t="str">
        <x:v>Sustenta / alimenta</x:v>
      </x:c>
      <x:c r="F66" s="15" t="str">
        <x:v>Gobernanza</x:v>
      </x:c>
      <x:c r="G66" s="15" t="str">
        <x:v>Documental</x:v>
      </x:c>
      <x:c r="H66" s="15" t="str">
        <x:v>Relación de evidencia; no implica causalidad ni aval de la fuente.</x:v>
      </x:c>
      <x:c r="I66" s="15" t="str">
        <x:f>IF(C66="Dataset",IF(COUNTIF('Datasets'!$A$5:$A$19,D66)=1,"OK","HUERFANO"),IF(COUNTIF('Fuentes'!$A$5:$A$135,D66)=1,"OK","HUERFANO"))</x:f>
        <x:v>OK</x:v>
      </x:c>
    </x:row>
    <x:row r="67" ht="38" customHeight="1">
      <x:c r="A67" s="15" t="str">
        <x:v>REL-063</x:v>
      </x:c>
      <x:c r="B67" s="15" t="str">
        <x:v>D14</x:v>
      </x:c>
      <x:c r="C67" s="15" t="str">
        <x:v>Fuente</x:v>
      </x:c>
      <x:c r="D67" s="15" t="str">
        <x:v>ILLA-POLICY25</x:v>
      </x:c>
      <x:c r="E67" s="15" t="str">
        <x:v>Sustenta / alimenta</x:v>
      </x:c>
      <x:c r="F67" s="15" t="str">
        <x:v>Gobernanza</x:v>
      </x:c>
      <x:c r="G67" s="15" t="str">
        <x:v>Documental</x:v>
      </x:c>
      <x:c r="H67" s="15" t="str">
        <x:v>Relación de evidencia; no implica causalidad ni aval de la fuente.</x:v>
      </x:c>
      <x:c r="I67" s="15" t="str">
        <x:f>IF(C67="Dataset",IF(COUNTIF('Datasets'!$A$5:$A$19,D67)=1,"OK","HUERFANO"),IF(COUNTIF('Fuentes'!$A$5:$A$135,D67)=1,"OK","HUERFANO"))</x:f>
        <x:v>OK</x:v>
      </x:c>
    </x:row>
    <x:row r="68" ht="38" customHeight="1">
      <x:c r="A68" s="15" t="str">
        <x:v>REL-064</x:v>
      </x:c>
      <x:c r="B68" s="15" t="str">
        <x:v>D14</x:v>
      </x:c>
      <x:c r="C68" s="15" t="str">
        <x:v>Fuente</x:v>
      </x:c>
      <x:c r="D68" s="15" t="str">
        <x:v>ILLA-PLE-2025</x:v>
      </x:c>
      <x:c r="E68" s="15" t="str">
        <x:v>Sustenta / alimenta</x:v>
      </x:c>
      <x:c r="F68" s="15" t="str">
        <x:v>Gobernanza</x:v>
      </x:c>
      <x:c r="G68" s="15" t="str">
        <x:v>Documental</x:v>
      </x:c>
      <x:c r="H68" s="15" t="str">
        <x:v>Relación de evidencia; no implica causalidad ni aval de la fuente.</x:v>
      </x:c>
      <x:c r="I68" s="15" t="str">
        <x:f>IF(C68="Dataset",IF(COUNTIF('Datasets'!$A$5:$A$19,D68)=1,"OK","HUERFANO"),IF(COUNTIF('Fuentes'!$A$5:$A$135,D68)=1,"OK","HUERFANO"))</x:f>
        <x:v>OK</x:v>
      </x:c>
    </x:row>
    <x:row r="69" ht="38" customHeight="1">
      <x:c r="A69" s="15" t="str">
        <x:v>REL-065</x:v>
      </x:c>
      <x:c r="B69" s="15" t="str">
        <x:v>D14</x:v>
      </x:c>
      <x:c r="C69" s="15" t="str">
        <x:v>Fuente</x:v>
      </x:c>
      <x:c r="D69" s="15" t="str">
        <x:v>ILLA-CAIB-PUBLIC</x:v>
      </x:c>
      <x:c r="E69" s="15" t="str">
        <x:v>Sustenta / alimenta</x:v>
      </x:c>
      <x:c r="F69" s="15" t="str">
        <x:v>Gobernanza</x:v>
      </x:c>
      <x:c r="G69" s="15" t="str">
        <x:v>Documental</x:v>
      </x:c>
      <x:c r="H69" s="15" t="str">
        <x:v>Relación de evidencia; no implica causalidad ni aval de la fuente.</x:v>
      </x:c>
      <x:c r="I69" s="15" t="str">
        <x:f>IF(C69="Dataset",IF(COUNTIF('Datasets'!$A$5:$A$19,D69)=1,"OK","HUERFANO"),IF(COUNTIF('Fuentes'!$A$5:$A$135,D69)=1,"OK","HUERFANO"))</x:f>
        <x:v>OK</x:v>
      </x:c>
    </x:row>
    <x:row r="70" ht="38" customHeight="1">
      <x:c r="A70" s="15" t="str">
        <x:v>REL-066</x:v>
      </x:c>
      <x:c r="B70" s="15" t="str">
        <x:v>D14</x:v>
      </x:c>
      <x:c r="C70" s="15" t="str">
        <x:v>Fuente</x:v>
      </x:c>
      <x:c r="D70" s="15" t="str">
        <x:v>ILLA-ORD11-2026</x:v>
      </x:c>
      <x:c r="E70" s="15" t="str">
        <x:v>Sustenta / alimenta</x:v>
      </x:c>
      <x:c r="F70" s="15" t="str">
        <x:v>Gobernanza</x:v>
      </x:c>
      <x:c r="G70" s="15" t="str">
        <x:v>Documental</x:v>
      </x:c>
      <x:c r="H70" s="15" t="str">
        <x:v>Relación de evidencia; no implica causalidad ni aval de la fuente.</x:v>
      </x:c>
      <x:c r="I70" s="15" t="str">
        <x:f>IF(C70="Dataset",IF(COUNTIF('Datasets'!$A$5:$A$19,D70)=1,"OK","HUERFANO"),IF(COUNTIF('Fuentes'!$A$5:$A$135,D70)=1,"OK","HUERFANO"))</x:f>
        <x:v>OK</x:v>
      </x:c>
    </x:row>
    <x:row r="71" ht="38" customHeight="1">
      <x:c r="A71" s="15" t="str">
        <x:v>REL-067</x:v>
      </x:c>
      <x:c r="B71" s="15" t="str">
        <x:v>D14</x:v>
      </x:c>
      <x:c r="C71" s="15" t="str">
        <x:v>Fuente</x:v>
      </x:c>
      <x:c r="D71" s="15" t="str">
        <x:v>ILLA-GOIB-BOIB73</x:v>
      </x:c>
      <x:c r="E71" s="15" t="str">
        <x:v>Sustenta / alimenta</x:v>
      </x:c>
      <x:c r="F71" s="15" t="str">
        <x:v>Gobernanza</x:v>
      </x:c>
      <x:c r="G71" s="15" t="str">
        <x:v>Documental</x:v>
      </x:c>
      <x:c r="H71" s="15" t="str">
        <x:v>Relación de evidencia; no implica causalidad ni aval de la fuente.</x:v>
      </x:c>
      <x:c r="I71" s="15" t="str">
        <x:f>IF(C71="Dataset",IF(COUNTIF('Datasets'!$A$5:$A$19,D71)=1,"OK","HUERFANO"),IF(COUNTIF('Fuentes'!$A$5:$A$135,D71)=1,"OK","HUERFANO"))</x:f>
        <x:v>OK</x:v>
      </x:c>
    </x:row>
    <x:row r="72" ht="38" customHeight="1">
      <x:c r="A72" s="15" t="str">
        <x:v>REL-068</x:v>
      </x:c>
      <x:c r="B72" s="15" t="str">
        <x:v>D14</x:v>
      </x:c>
      <x:c r="C72" s="15" t="str">
        <x:v>Fuente</x:v>
      </x:c>
      <x:c r="D72" s="15" t="str">
        <x:v>ILLA-MARILLES-2026</x:v>
      </x:c>
      <x:c r="E72" s="15" t="str">
        <x:v>Sustenta / alimenta</x:v>
      </x:c>
      <x:c r="F72" s="15" t="str">
        <x:v>Gobernanza</x:v>
      </x:c>
      <x:c r="G72" s="15" t="str">
        <x:v>Documental</x:v>
      </x:c>
      <x:c r="H72" s="15" t="str">
        <x:v>Relación de evidencia; no implica causalidad ni aval de la fuente.</x:v>
      </x:c>
      <x:c r="I72" s="15" t="str">
        <x:f>IF(C72="Dataset",IF(COUNTIF('Datasets'!$A$5:$A$19,D72)=1,"OK","HUERFANO"),IF(COUNTIF('Fuentes'!$A$5:$A$135,D72)=1,"OK","HUERFANO"))</x:f>
        <x:v>OK</x:v>
      </x:c>
    </x:row>
    <x:row r="73" ht="38" customHeight="1">
      <x:c r="A73" s="15" t="str">
        <x:v>REL-069</x:v>
      </x:c>
      <x:c r="B73" s="15" t="str">
        <x:v>D14</x:v>
      </x:c>
      <x:c r="C73" s="15" t="str">
        <x:v>Fuente</x:v>
      </x:c>
      <x:c r="D73" s="15" t="str">
        <x:v>RMIA-GOB-INFRINGEMENTS</x:v>
      </x:c>
      <x:c r="E73" s="15" t="str">
        <x:v>Sustenta / alimenta</x:v>
      </x:c>
      <x:c r="F73" s="15" t="str">
        <x:v>Gobernanza</x:v>
      </x:c>
      <x:c r="G73" s="15" t="str">
        <x:v>Documental</x:v>
      </x:c>
      <x:c r="H73" s="15" t="str">
        <x:v>Relación de evidencia; no implica causalidad ni aval de la fuente.</x:v>
      </x:c>
      <x:c r="I73" s="15" t="str">
        <x:f>IF(C73="Dataset",IF(COUNTIF('Datasets'!$A$5:$A$19,D73)=1,"OK","HUERFANO"),IF(COUNTIF('Fuentes'!$A$5:$A$135,D73)=1,"OK","HUERFANO"))</x:f>
        <x:v>OK</x:v>
      </x:c>
    </x:row>
    <x:row r="74" ht="38" customHeight="1">
      <x:c r="A74" s="15" t="str">
        <x:v>REL-070</x:v>
      </x:c>
      <x:c r="B74" s="15" t="str">
        <x:v>D14</x:v>
      </x:c>
      <x:c r="C74" s="15" t="str">
        <x:v>Fuente</x:v>
      </x:c>
      <x:c r="D74" s="15" t="str">
        <x:v>ILLA-SOM-PARTY</x:v>
      </x:c>
      <x:c r="E74" s="15" t="str">
        <x:v>Sustenta / alimenta</x:v>
      </x:c>
      <x:c r="F74" s="15" t="str">
        <x:v>Gobernanza</x:v>
      </x:c>
      <x:c r="G74" s="15" t="str">
        <x:v>Documental</x:v>
      </x:c>
      <x:c r="H74" s="15" t="str">
        <x:v>Relación de evidencia; no implica causalidad ni aval de la fuente.</x:v>
      </x:c>
      <x:c r="I74" s="15" t="str">
        <x:f>IF(C74="Dataset",IF(COUNTIF('Datasets'!$A$5:$A$19,D74)=1,"OK","HUERFANO"),IF(COUNTIF('Fuentes'!$A$5:$A$135,D74)=1,"OK","HUERFANO"))</x:f>
        <x:v>OK</x:v>
      </x:c>
    </x:row>
    <x:row r="75" ht="38" customHeight="1">
      <x:c r="A75" s="15" t="str">
        <x:v>REL-071</x:v>
      </x:c>
      <x:c r="B75" s="15" t="str">
        <x:v>D15</x:v>
      </x:c>
      <x:c r="C75" s="15" t="str">
        <x:v>Fuente</x:v>
      </x:c>
      <x:c r="D75" s="15" t="str">
        <x:v>ILLA-ORD11-2026</x:v>
      </x:c>
      <x:c r="E75" s="15" t="str">
        <x:v>Sustenta / alimenta</x:v>
      </x:c>
      <x:c r="F75" s="15" t="str">
        <x:v>Limitación / agenda</x:v>
      </x:c>
      <x:c r="G75" s="15" t="str">
        <x:v>Documental</x:v>
      </x:c>
      <x:c r="H75" s="15" t="str">
        <x:v>Relación de evidencia; no implica causalidad ni aval de la fuente.</x:v>
      </x:c>
      <x:c r="I75" s="15" t="str">
        <x:f>IF(C75="Dataset",IF(COUNTIF('Datasets'!$A$5:$A$19,D75)=1,"OK","HUERFANO"),IF(COUNTIF('Fuentes'!$A$5:$A$135,D75)=1,"OK","HUERFANO"))</x:f>
        <x:v>OK</x:v>
      </x:c>
    </x:row>
    <x:row r="76" ht="38" customHeight="1">
      <x:c r="A76" s="15" t="str">
        <x:v>REL-072</x:v>
      </x:c>
      <x:c r="B76" s="15" t="str">
        <x:v>D15</x:v>
      </x:c>
      <x:c r="C76" s="15" t="str">
        <x:v>Fuente</x:v>
      </x:c>
      <x:c r="D76" s="15" t="str">
        <x:v>ILLA-GOIB-BOIB73</x:v>
      </x:c>
      <x:c r="E76" s="15" t="str">
        <x:v>Sustenta / alimenta</x:v>
      </x:c>
      <x:c r="F76" s="15" t="str">
        <x:v>Limitación / agenda</x:v>
      </x:c>
      <x:c r="G76" s="15" t="str">
        <x:v>Documental</x:v>
      </x:c>
      <x:c r="H76" s="15" t="str">
        <x:v>Relación de evidencia; no implica causalidad ni aval de la fuente.</x:v>
      </x:c>
      <x:c r="I76" s="15" t="str">
        <x:f>IF(C76="Dataset",IF(COUNTIF('Datasets'!$A$5:$A$19,D76)=1,"OK","HUERFANO"),IF(COUNTIF('Fuentes'!$A$5:$A$135,D76)=1,"OK","HUERFANO"))</x:f>
        <x:v>OK</x:v>
      </x:c>
    </x:row>
    <x:row r="77" ht="38" customHeight="1">
      <x:c r="A77" s="15" t="str">
        <x:v>REL-073</x:v>
      </x:c>
      <x:c r="B77" s="15" t="str">
        <x:v>D15</x:v>
      </x:c>
      <x:c r="C77" s="15" t="str">
        <x:v>Fuente</x:v>
      </x:c>
      <x:c r="D77" s="15" t="str">
        <x:v>RMIA-DECR26-ENFORCEMENT</x:v>
      </x:c>
      <x:c r="E77" s="15" t="str">
        <x:v>Sustenta / alimenta</x:v>
      </x:c>
      <x:c r="F77" s="15" t="str">
        <x:v>Limitación / agenda</x:v>
      </x:c>
      <x:c r="G77" s="15" t="str">
        <x:v>Documental</x:v>
      </x:c>
      <x:c r="H77" s="15" t="str">
        <x:v>Relación de evidencia; no implica causalidad ni aval de la fuente.</x:v>
      </x:c>
      <x:c r="I77" s="15" t="str">
        <x:f>IF(C77="Dataset",IF(COUNTIF('Datasets'!$A$5:$A$19,D77)=1,"OK","HUERFANO"),IF(COUNTIF('Fuentes'!$A$5:$A$135,D77)=1,"OK","HUERFANO"))</x:f>
        <x:v>OK</x:v>
      </x:c>
    </x:row>
    <x:row r="78" ht="38" customHeight="1">
      <x:c r="A78" s="15" t="str">
        <x:v>REL-074</x:v>
      </x:c>
      <x:c r="B78" s="15" t="str">
        <x:v>D15</x:v>
      </x:c>
      <x:c r="C78" s="15" t="str">
        <x:v>Fuente</x:v>
      </x:c>
      <x:c r="D78" s="15" t="str">
        <x:v>PORTSIB-MENORCA-4</x:v>
      </x:c>
      <x:c r="E78" s="15" t="str">
        <x:v>Sustenta / alimenta</x:v>
      </x:c>
      <x:c r="F78" s="15" t="str">
        <x:v>Limitación / agenda</x:v>
      </x:c>
      <x:c r="G78" s="15" t="str">
        <x:v>Documental</x:v>
      </x:c>
      <x:c r="H78" s="15" t="str">
        <x:v>Relación de evidencia; no implica causalidad ni aval de la fuente.</x:v>
      </x:c>
      <x:c r="I78" s="15" t="str">
        <x:f>IF(C78="Dataset",IF(COUNTIF('Datasets'!$A$5:$A$19,D78)=1,"OK","HUERFANO"),IF(COUNTIF('Fuentes'!$A$5:$A$135,D78)=1,"OK","HUERFANO"))</x:f>
        <x:v>OK</x:v>
      </x:c>
    </x:row>
    <x:row r="79" ht="38" customHeight="1">
      <x:c r="A79" s="15" t="str">
        <x:v>REL-075</x:v>
      </x:c>
      <x:c r="B79" s="15" t="str">
        <x:v>D15</x:v>
      </x:c>
      <x:c r="C79" s="15" t="str">
        <x:v>Fuente</x:v>
      </x:c>
      <x:c r="D79" s="15" t="str">
        <x:v>PORTSIB-AUG-MENORCA</x:v>
      </x:c>
      <x:c r="E79" s="15" t="str">
        <x:v>Sustenta / alimenta</x:v>
      </x:c>
      <x:c r="F79" s="15" t="str">
        <x:v>Limitación / agenda</x:v>
      </x:c>
      <x:c r="G79" s="15" t="str">
        <x:v>Documental</x:v>
      </x:c>
      <x:c r="H79" s="15" t="str">
        <x:v>Relación de evidencia; no implica causalidad ni aval de la fuente.</x:v>
      </x:c>
      <x:c r="I79" s="15" t="str">
        <x:f>IF(C79="Dataset",IF(COUNTIF('Datasets'!$A$5:$A$19,D79)=1,"OK","HUERFANO"),IF(COUNTIF('Fuentes'!$A$5:$A$135,D79)=1,"OK","HUERFANO"))</x:f>
        <x:v>OK</x:v>
      </x:c>
    </x:row>
    <x:row r="80" ht="38" customHeight="1">
      <x:c r="A80" s="15" t="str">
        <x:v>REL-076</x:v>
      </x:c>
      <x:c r="B80" s="15" t="str">
        <x:v>D15</x:v>
      </x:c>
      <x:c r="C80" s="15" t="str">
        <x:v>Fuente</x:v>
      </x:c>
      <x:c r="D80" s="15" t="str">
        <x:v>PORTSIB-AUG-BALEARS</x:v>
      </x:c>
      <x:c r="E80" s="15" t="str">
        <x:v>Sustenta / alimenta</x:v>
      </x:c>
      <x:c r="F80" s="15" t="str">
        <x:v>Limitación / agenda</x:v>
      </x:c>
      <x:c r="G80" s="15" t="str">
        <x:v>Documental</x:v>
      </x:c>
      <x:c r="H80" s="15" t="str">
        <x:v>Relación de evidencia; no implica causalidad ni aval de la fuente.</x:v>
      </x:c>
      <x:c r="I80" s="15" t="str">
        <x:f>IF(C80="Dataset",IF(COUNTIF('Datasets'!$A$5:$A$19,D80)=1,"OK","HUERFANO"),IF(COUNTIF('Fuentes'!$A$5:$A$135,D80)=1,"OK","HUERFANO"))</x:f>
        <x:v>OK</x:v>
      </x:c>
    </x:row>
  </x:sheetData>
  <x:mergeCells>
    <x:mergeCell ref="A1:I1"/>
    <x:mergeCell ref="A2:I2"/>
  </x:mergeCells>
  <x:dataValidations count="1">
    <x:dataValidation type="list" sqref="C5:C80">
      <x:formula1>"Fuente,Dataset"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3c8f09240e1445d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4" hidden="0" customWidth="1"/>
    <x:col min="3" max="3" width="10" hidden="0" customWidth="1"/>
    <x:col min="4" max="4" width="16" hidden="0" customWidth="1"/>
    <x:col min="5" max="5" width="46" hidden="0" customWidth="1"/>
    <x:col min="6" max="6" width="18" hidden="0" customWidth="1"/>
    <x:col min="7" max="7" width="42" hidden="0" customWidth="1"/>
    <x:col min="8" max="8" width="32" hidden="0" customWidth="1"/>
    <x:col min="9" max="9" width="18" hidden="0" customWidth="1"/>
    <x:col min="10" max="10" width="16" hidden="0" customWidth="1"/>
    <x:col min="11" max="11" width="12" hidden="0" customWidth="1"/>
    <x:col min="12" max="12" width="14" hidden="0" customWidth="1"/>
    <x:col min="13" max="13" width="40" hidden="0" customWidth="1"/>
    <x:col min="14" max="14" width="16" hidden="0" customWidth="1"/>
  </x:cols>
  <x:sheetData>
    <x:row r="1" ht="36" customHeight="1">
      <x:c r="A1" s="3" t="str">
        <x:v>GALANZU · REGISTRO DE PROCEDENCIA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7" t="str">
        <x:v>Cadena mínima INGEST &gt; TRANSFORM/DERIVE &gt; PUBLISH para cada dataset.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 ht="9" customHeight="1">
      <x:c r="A3" s="119"/>
      <x:c r="B3" s="119"/>
      <x:c r="C3" s="119"/>
      <x:c r="D3" s="119"/>
      <x:c r="E3" s="119"/>
      <x:c r="F3" s="119"/>
      <x:c r="G3" s="119"/>
      <x:c r="H3" s="119"/>
      <x:c r="I3" s="119"/>
      <x:c r="J3" s="119"/>
      <x:c r="K3" s="119"/>
      <x:c r="L3" s="119"/>
      <x:c r="M3" s="119"/>
      <x:c r="N3" s="119"/>
    </x:row>
    <x:row r="4" ht="38" customHeight="1">
      <x:c r="A4" s="11" t="str">
        <x:v>Lineage_ID</x:v>
      </x:c>
      <x:c r="B4" s="11" t="str">
        <x:v>Dataset_ID</x:v>
      </x:c>
      <x:c r="C4" s="11" t="str">
        <x:v>Orden</x:v>
      </x:c>
      <x:c r="D4" s="11" t="str">
        <x:v>Actividad</x:v>
      </x:c>
      <x:c r="E4" s="11" t="str">
        <x:v>Input_ID</x:v>
      </x:c>
      <x:c r="F4" s="11" t="str">
        <x:v>Output_ID</x:v>
      </x:c>
      <x:c r="G4" s="11" t="str">
        <x:v>Operación</x:v>
      </x:c>
      <x:c r="H4" s="11" t="str">
        <x:v>Código_fórmula</x:v>
      </x:c>
      <x:c r="I4" s="11" t="str">
        <x:v>Responsable</x:v>
      </x:c>
      <x:c r="J4" s="11" t="str">
        <x:v>Fecha</x:v>
      </x:c>
      <x:c r="K4" s="11" t="str">
        <x:v>Versión</x:v>
      </x:c>
      <x:c r="L4" s="11" t="str">
        <x:v>QA_estado</x:v>
      </x:c>
      <x:c r="M4" s="11" t="str">
        <x:v>Evidencia</x:v>
      </x:c>
      <x:c r="N4" s="11" t="str">
        <x:v>Control_ID</x:v>
      </x:c>
    </x:row>
    <x:row r="5" ht="48" customHeight="1">
      <x:c r="A5" s="15" t="str">
        <x:v>LIN-001</x:v>
      </x:c>
      <x:c r="B5" s="15" t="str">
        <x:v>D01</x:v>
      </x:c>
      <x:c r="C5" s="15" t="n">
        <x:v>1</x:v>
      </x:c>
      <x:c r="D5" s="15" t="str">
        <x:v>INGEST</x:v>
      </x:c>
      <x:c r="E5" s="15" t="str">
        <x:v>AET-2018 | AET-2019 | AET-2021 | AET-2022 | AET-2023 | AET-2024 | AET-2025 | IB-EGATUR</x:v>
      </x:c>
      <x:c r="F5" s="15" t="str">
        <x:v>RAW-D01</x:v>
      </x:c>
      <x:c r="G5" s="15" t="str">
        <x:v>Captura y estructuración conservadora</x:v>
      </x:c>
      <x:c r="H5" s="15" t="str">
        <x:v>Véase Data Pack y manifest</x:v>
      </x:c>
      <x:c r="I5" s="15" t="str">
        <x:v>GALANZU</x:v>
      </x:c>
      <x:c r="J5" s="16" t="n">
        <x:v>46258</x:v>
      </x:c>
      <x:c r="K5" s="15" t="str">
        <x:v>1.0</x:v>
      </x:c>
      <x:c r="L5" s="15" t="str">
        <x:v>PASS</x:v>
      </x:c>
      <x:c r="M5" s="15" t="str">
        <x:v>Turismo_Anual | Gasto_Real</x:v>
      </x:c>
      <x:c r="N5" s="15" t="str">
        <x:f>IF(COUNTIF('Datasets'!$A$5:$A$19,B5)=1,"OK","HUERFANO")</x:f>
        <x:v>OK</x:v>
      </x:c>
    </x:row>
    <x:row r="6" ht="48" customHeight="1">
      <x:c r="A6" s="15" t="str">
        <x:v>LIN-002</x:v>
      </x:c>
      <x:c r="B6" s="15" t="str">
        <x:v>D01</x:v>
      </x:c>
      <x:c r="C6" s="15" t="n">
        <x:v>2</x:v>
      </x:c>
      <x:c r="D6" s="15" t="str">
        <x:v>TRANSFORM</x:v>
      </x:c>
      <x:c r="E6" s="15" t="str">
        <x:v>RAW-D01</x:v>
      </x:c>
      <x:c r="F6" s="15" t="str">
        <x:v>D01</x:v>
      </x:c>
      <x:c r="G6" s="15" t="str">
        <x:v>Integración descriptiva y normalización documentada en Data Pack</x:v>
      </x:c>
      <x:c r="H6" s="15" t="str">
        <x:v>Véase hoja canónica / fórmulas</x:v>
      </x:c>
      <x:c r="I6" s="15" t="str">
        <x:v>GALANZU</x:v>
      </x:c>
      <x:c r="J6" s="16" t="n">
        <x:v>46258</x:v>
      </x:c>
      <x:c r="K6" s="15" t="str">
        <x:v>1.0</x:v>
      </x:c>
      <x:c r="L6" s="15" t="str">
        <x:v>PASS</x:v>
      </x:c>
      <x:c r="M6" s="15" t="str">
        <x:v>Turismo_Anual | Gasto_Real</x:v>
      </x:c>
      <x:c r="N6" s="15" t="str">
        <x:f>IF(COUNTIF('Datasets'!$A$5:$A$19,B6)=1,"OK","HUERFANO")</x:f>
        <x:v>OK</x:v>
      </x:c>
    </x:row>
    <x:row r="7" ht="48" customHeight="1">
      <x:c r="A7" s="15" t="str">
        <x:v>LIN-003</x:v>
      </x:c>
      <x:c r="B7" s="15" t="str">
        <x:v>D01</x:v>
      </x:c>
      <x:c r="C7" s="15" t="n">
        <x:v>3</x:v>
      </x:c>
      <x:c r="D7" s="15" t="str">
        <x:v>PUBLISH</x:v>
      </x:c>
      <x:c r="E7" s="15" t="str">
        <x:v>D01</x:v>
      </x:c>
      <x:c r="F7" s="15" t="str">
        <x:v>PUB-D01</x:v>
      </x:c>
      <x:c r="G7" s="15" t="str">
        <x:v>Publicación en Public Data Pack RECERCA 01</x:v>
      </x:c>
      <x:c r="H7" s="15" t="str">
        <x:v>Manifest + control de versión</x:v>
      </x:c>
      <x:c r="I7" s="15" t="str">
        <x:v>GALANZU</x:v>
      </x:c>
      <x:c r="J7" s="16" t="n">
        <x:v>46258</x:v>
      </x:c>
      <x:c r="K7" s="15" t="str">
        <x:v>1.0</x:v>
      </x:c>
      <x:c r="L7" s="15" t="str">
        <x:v>PASS</x:v>
      </x:c>
      <x:c r="M7" s="15" t="str">
        <x:v>https://galanzu.es/publicaciones/recerca-01/data-pack.xlsx</x:v>
      </x:c>
      <x:c r="N7" s="15" t="str">
        <x:f>IF(COUNTIF('Datasets'!$A$5:$A$19,B7)=1,"OK","HUERFANO")</x:f>
        <x:v>OK</x:v>
      </x:c>
    </x:row>
    <x:row r="8" ht="48" customHeight="1">
      <x:c r="A8" s="15" t="str">
        <x:v>LIN-004</x:v>
      </x:c>
      <x:c r="B8" s="15" t="str">
        <x:v>D02</x:v>
      </x:c>
      <x:c r="C8" s="15" t="n">
        <x:v>1</x:v>
      </x:c>
      <x:c r="D8" s="15" t="str">
        <x:v>INGEST</x:v>
      </x:c>
      <x:c r="E8" s="15" t="str">
        <x:v>IBESTAT-IPH-XLSX | IBESTAT-IPH-CAT | IBESTAT-IPH-MET</x:v>
      </x:c>
      <x:c r="F8" s="15" t="str">
        <x:v>RAW-D02</x:v>
      </x:c>
      <x:c r="G8" s="15" t="str">
        <x:v>Captura y estructuración conservadora</x:v>
      </x:c>
      <x:c r="H8" s="15" t="str">
        <x:v>Véase Data Pack y manifest</x:v>
      </x:c>
      <x:c r="I8" s="15" t="str">
        <x:v>GALANZU</x:v>
      </x:c>
      <x:c r="J8" s="16" t="n">
        <x:v>46258</x:v>
      </x:c>
      <x:c r="K8" s="15" t="str">
        <x:v>1.0</x:v>
      </x:c>
      <x:c r="L8" s="15" t="str">
        <x:v>PASS</x:v>
      </x:c>
      <x:c r="M8" s="15" t="str">
        <x:v>IPH_Mensual | IPH_Anual</x:v>
      </x:c>
      <x:c r="N8" s="15" t="str">
        <x:f>IF(COUNTIF('Datasets'!$A$5:$A$19,B8)=1,"OK","HUERFANO")</x:f>
        <x:v>OK</x:v>
      </x:c>
    </x:row>
    <x:row r="9" ht="48" customHeight="1">
      <x:c r="A9" s="15" t="str">
        <x:v>LIN-005</x:v>
      </x:c>
      <x:c r="B9" s="15" t="str">
        <x:v>D02</x:v>
      </x:c>
      <x:c r="C9" s="15" t="n">
        <x:v>2</x:v>
      </x:c>
      <x:c r="D9" s="15" t="str">
        <x:v>TRANSFORM</x:v>
      </x:c>
      <x:c r="E9" s="15" t="str">
        <x:v>RAW-D02</x:v>
      </x:c>
      <x:c r="F9" s="15" t="str">
        <x:v>D02</x:v>
      </x:c>
      <x:c r="G9" s="15" t="str">
        <x:v>Extracción de Menorca y agregación anual reproducible</x:v>
      </x:c>
      <x:c r="H9" s="15" t="str">
        <x:v>Véase hoja canónica / fórmulas</x:v>
      </x:c>
      <x:c r="I9" s="15" t="str">
        <x:v>GALANZU</x:v>
      </x:c>
      <x:c r="J9" s="16" t="n">
        <x:v>46258</x:v>
      </x:c>
      <x:c r="K9" s="15" t="str">
        <x:v>1.0</x:v>
      </x:c>
      <x:c r="L9" s="15" t="str">
        <x:v>PASS</x:v>
      </x:c>
      <x:c r="M9" s="15" t="str">
        <x:v>IPH_Mensual | IPH_Anual</x:v>
      </x:c>
      <x:c r="N9" s="15" t="str">
        <x:f>IF(COUNTIF('Datasets'!$A$5:$A$19,B9)=1,"OK","HUERFANO")</x:f>
        <x:v>OK</x:v>
      </x:c>
    </x:row>
    <x:row r="10" ht="48" customHeight="1">
      <x:c r="A10" s="15" t="str">
        <x:v>LIN-006</x:v>
      </x:c>
      <x:c r="B10" s="15" t="str">
        <x:v>D02</x:v>
      </x:c>
      <x:c r="C10" s="15" t="n">
        <x:v>3</x:v>
      </x:c>
      <x:c r="D10" s="15" t="str">
        <x:v>PUBLISH</x:v>
      </x:c>
      <x:c r="E10" s="15" t="str">
        <x:v>D02</x:v>
      </x:c>
      <x:c r="F10" s="15" t="str">
        <x:v>PUB-D02</x:v>
      </x:c>
      <x:c r="G10" s="15" t="str">
        <x:v>Publicación en Public Data Pack RECERCA 01</x:v>
      </x:c>
      <x:c r="H10" s="15" t="str">
        <x:v>Manifest + control de versión</x:v>
      </x:c>
      <x:c r="I10" s="15" t="str">
        <x:v>GALANZU</x:v>
      </x:c>
      <x:c r="J10" s="16" t="n">
        <x:v>46258</x:v>
      </x:c>
      <x:c r="K10" s="15" t="str">
        <x:v>1.0</x:v>
      </x:c>
      <x:c r="L10" s="15" t="str">
        <x:v>PASS</x:v>
      </x:c>
      <x:c r="M10" s="15" t="str">
        <x:v>https://galanzu.es/publicaciones/recerca-01/data-pack.xlsx</x:v>
      </x:c>
      <x:c r="N10" s="15" t="str">
        <x:f>IF(COUNTIF('Datasets'!$A$5:$A$19,B10)=1,"OK","HUERFANO")</x:f>
        <x:v>OK</x:v>
      </x:c>
    </x:row>
    <x:row r="11" ht="48" customHeight="1">
      <x:c r="A11" s="15" t="str">
        <x:v>LIN-007</x:v>
      </x:c>
      <x:c r="B11" s="15" t="str">
        <x:v>D03</x:v>
      </x:c>
      <x:c r="C11" s="15" t="n">
        <x:v>1</x:v>
      </x:c>
      <x:c r="D11" s="15" t="str">
        <x:v>INGEST</x:v>
      </x:c>
      <x:c r="E11" s="15" t="str">
        <x:v>CAIB-AGUA | OBS-AER</x:v>
      </x:c>
      <x:c r="F11" s="15" t="str">
        <x:v>RAW-D03</x:v>
      </x:c>
      <x:c r="G11" s="15" t="str">
        <x:v>Captura y estructuración conservadora</x:v>
      </x:c>
      <x:c r="H11" s="15" t="str">
        <x:v>Véase Data Pack y manifest</x:v>
      </x:c>
      <x:c r="I11" s="15" t="str">
        <x:v>GALANZU</x:v>
      </x:c>
      <x:c r="J11" s="16" t="n">
        <x:v>46258</x:v>
      </x:c>
      <x:c r="K11" s="15" t="str">
        <x:v>1.0</x:v>
      </x:c>
      <x:c r="L11" s="15" t="str">
        <x:v>PASS</x:v>
      </x:c>
      <x:c r="M11" s="15" t="str">
        <x:v>Agua_Insular | Agua_Municipal</x:v>
      </x:c>
      <x:c r="N11" s="15" t="str">
        <x:f>IF(COUNTIF('Datasets'!$A$5:$A$19,B11)=1,"OK","HUERFANO")</x:f>
        <x:v>OK</x:v>
      </x:c>
    </x:row>
    <x:row r="12" ht="48" customHeight="1">
      <x:c r="A12" s="15" t="str">
        <x:v>LIN-008</x:v>
      </x:c>
      <x:c r="B12" s="15" t="str">
        <x:v>D03</x:v>
      </x:c>
      <x:c r="C12" s="15" t="n">
        <x:v>2</x:v>
      </x:c>
      <x:c r="D12" s="15" t="str">
        <x:v>TRANSFORM</x:v>
      </x:c>
      <x:c r="E12" s="15" t="str">
        <x:v>RAW-D03</x:v>
      </x:c>
      <x:c r="F12" s="15" t="str">
        <x:v>D03</x:v>
      </x:c>
      <x:c r="G12" s="15" t="str">
        <x:v>Extracción y armonización descriptiva</x:v>
      </x:c>
      <x:c r="H12" s="15" t="str">
        <x:v>Véase hoja canónica / fórmulas</x:v>
      </x:c>
      <x:c r="I12" s="15" t="str">
        <x:v>GALANZU</x:v>
      </x:c>
      <x:c r="J12" s="16" t="n">
        <x:v>46258</x:v>
      </x:c>
      <x:c r="K12" s="15" t="str">
        <x:v>1.0</x:v>
      </x:c>
      <x:c r="L12" s="15" t="str">
        <x:v>PASS</x:v>
      </x:c>
      <x:c r="M12" s="15" t="str">
        <x:v>Agua_Insular | Agua_Municipal</x:v>
      </x:c>
      <x:c r="N12" s="15" t="str">
        <x:f>IF(COUNTIF('Datasets'!$A$5:$A$19,B12)=1,"OK","HUERFANO")</x:f>
        <x:v>OK</x:v>
      </x:c>
    </x:row>
    <x:row r="13" ht="48" customHeight="1">
      <x:c r="A13" s="15" t="str">
        <x:v>LIN-009</x:v>
      </x:c>
      <x:c r="B13" s="15" t="str">
        <x:v>D03</x:v>
      </x:c>
      <x:c r="C13" s="15" t="n">
        <x:v>3</x:v>
      </x:c>
      <x:c r="D13" s="15" t="str">
        <x:v>PUBLISH</x:v>
      </x:c>
      <x:c r="E13" s="15" t="str">
        <x:v>D03</x:v>
      </x:c>
      <x:c r="F13" s="15" t="str">
        <x:v>PUB-D03</x:v>
      </x:c>
      <x:c r="G13" s="15" t="str">
        <x:v>Publicación en Public Data Pack RECERCA 01</x:v>
      </x:c>
      <x:c r="H13" s="15" t="str">
        <x:v>Manifest + control de versión</x:v>
      </x:c>
      <x:c r="I13" s="15" t="str">
        <x:v>GALANZU</x:v>
      </x:c>
      <x:c r="J13" s="16" t="n">
        <x:v>46258</x:v>
      </x:c>
      <x:c r="K13" s="15" t="str">
        <x:v>1.0</x:v>
      </x:c>
      <x:c r="L13" s="15" t="str">
        <x:v>PASS</x:v>
      </x:c>
      <x:c r="M13" s="15" t="str">
        <x:v>https://galanzu.es/publicaciones/recerca-01/data-pack.xlsx</x:v>
      </x:c>
      <x:c r="N13" s="15" t="str">
        <x:f>IF(COUNTIF('Datasets'!$A$5:$A$19,B13)=1,"OK","HUERFANO")</x:f>
        <x:v>OK</x:v>
      </x:c>
    </x:row>
    <x:row r="14" ht="48" customHeight="1">
      <x:c r="A14" s="15" t="str">
        <x:v>LIN-010</x:v>
      </x:c>
      <x:c r="B14" s="15" t="str">
        <x:v>D04</x:v>
      </x:c>
      <x:c r="C14" s="15" t="n">
        <x:v>1</x:v>
      </x:c>
      <x:c r="D14" s="15" t="str">
        <x:v>INGEST</x:v>
      </x:c>
      <x:c r="E14" s="15" t="str">
        <x:v>MP-A18 | MP-A19 | MP-A20 | MP-A22 | MP-A24 | MP-R19 | MP-R21 | MP-R23 | MP-R24 | MP-R25</x:v>
      </x:c>
      <x:c r="F14" s="15" t="str">
        <x:v>RAW-D04</x:v>
      </x:c>
      <x:c r="G14" s="15" t="str">
        <x:v>Captura y estructuración conservadora</x:v>
      </x:c>
      <x:c r="H14" s="15" t="str">
        <x:v>Véase Data Pack y manifest</x:v>
      </x:c>
      <x:c r="I14" s="15" t="str">
        <x:v>GALANZU</x:v>
      </x:c>
      <x:c r="J14" s="16" t="n">
        <x:v>46258</x:v>
      </x:c>
      <x:c r="K14" s="15" t="str">
        <x:v>1.0</x:v>
      </x:c>
      <x:c r="L14" s="15" t="str">
        <x:v>PASS</x:v>
      </x:c>
      <x:c r="M14" s="15" t="str">
        <x:v>Finanzas_PGC</x:v>
      </x:c>
      <x:c r="N14" s="15" t="str">
        <x:f>IF(COUNTIF('Datasets'!$A$5:$A$19,B14)=1,"OK","HUERFANO")</x:f>
        <x:v>OK</x:v>
      </x:c>
    </x:row>
    <x:row r="15" ht="48" customHeight="1">
      <x:c r="A15" s="15" t="str">
        <x:v>LIN-011</x:v>
      </x:c>
      <x:c r="B15" s="15" t="str">
        <x:v>D04</x:v>
      </x:c>
      <x:c r="C15" s="15" t="n">
        <x:v>2</x:v>
      </x:c>
      <x:c r="D15" s="15" t="str">
        <x:v>TRANSFORM</x:v>
      </x:c>
      <x:c r="E15" s="15" t="str">
        <x:v>RAW-D04</x:v>
      </x:c>
      <x:c r="F15" s="15" t="str">
        <x:v>D04</x:v>
      </x:c>
      <x:c r="G15" s="15" t="str">
        <x:v>Extracción de cuentas y memorias con control de vintage</x:v>
      </x:c>
      <x:c r="H15" s="15" t="str">
        <x:v>Véase hoja canónica / fórmulas</x:v>
      </x:c>
      <x:c r="I15" s="15" t="str">
        <x:v>GALANZU</x:v>
      </x:c>
      <x:c r="J15" s="16" t="n">
        <x:v>46258</x:v>
      </x:c>
      <x:c r="K15" s="15" t="str">
        <x:v>1.0</x:v>
      </x:c>
      <x:c r="L15" s="15" t="str">
        <x:v>PASS</x:v>
      </x:c>
      <x:c r="M15" s="15" t="str">
        <x:v>Finanzas_PGC</x:v>
      </x:c>
      <x:c r="N15" s="15" t="str">
        <x:f>IF(COUNTIF('Datasets'!$A$5:$A$19,B15)=1,"OK","HUERFANO")</x:f>
        <x:v>OK</x:v>
      </x:c>
    </x:row>
    <x:row r="16" ht="48" customHeight="1">
      <x:c r="A16" s="15" t="str">
        <x:v>LIN-012</x:v>
      </x:c>
      <x:c r="B16" s="15" t="str">
        <x:v>D04</x:v>
      </x:c>
      <x:c r="C16" s="15" t="n">
        <x:v>3</x:v>
      </x:c>
      <x:c r="D16" s="15" t="str">
        <x:v>PUBLISH</x:v>
      </x:c>
      <x:c r="E16" s="15" t="str">
        <x:v>D04</x:v>
      </x:c>
      <x:c r="F16" s="15" t="str">
        <x:v>PUB-D04</x:v>
      </x:c>
      <x:c r="G16" s="15" t="str">
        <x:v>Publicación en Public Data Pack RECERCA 01</x:v>
      </x:c>
      <x:c r="H16" s="15" t="str">
        <x:v>Manifest + control de versión</x:v>
      </x:c>
      <x:c r="I16" s="15" t="str">
        <x:v>GALANZU</x:v>
      </x:c>
      <x:c r="J16" s="16" t="n">
        <x:v>46258</x:v>
      </x:c>
      <x:c r="K16" s="15" t="str">
        <x:v>1.0</x:v>
      </x:c>
      <x:c r="L16" s="15" t="str">
        <x:v>PASS</x:v>
      </x:c>
      <x:c r="M16" s="15" t="str">
        <x:v>https://galanzu.es/publicaciones/recerca-01/data-pack.xlsx</x:v>
      </x:c>
      <x:c r="N16" s="15" t="str">
        <x:f>IF(COUNTIF('Datasets'!$A$5:$A$19,B16)=1,"OK","HUERFANO")</x:f>
        <x:v>OK</x:v>
      </x:c>
    </x:row>
    <x:row r="17" ht="48" customHeight="1">
      <x:c r="A17" s="15" t="str">
        <x:v>LIN-013</x:v>
      </x:c>
      <x:c r="B17" s="15" t="str">
        <x:v>D05</x:v>
      </x:c>
      <x:c r="C17" s="15" t="n">
        <x:v>1</x:v>
      </x:c>
      <x:c r="D17" s="15" t="str">
        <x:v>INGEST</x:v>
      </x:c>
      <x:c r="E17" s="15" t="str">
        <x:v>CONS-RES22 | CONS-RES22-MENSUAL | GOIB-RM22</x:v>
      </x:c>
      <x:c r="F17" s="15" t="str">
        <x:v>RAW-D05</x:v>
      </x:c>
      <x:c r="G17" s="15" t="str">
        <x:v>Captura y estructuración conservadora</x:v>
      </x:c>
      <x:c r="H17" s="15" t="str">
        <x:v>Véase Data Pack y manifest</x:v>
      </x:c>
      <x:c r="I17" s="15" t="str">
        <x:v>GALANZU</x:v>
      </x:c>
      <x:c r="J17" s="16" t="n">
        <x:v>46258</x:v>
      </x:c>
      <x:c r="K17" s="15" t="str">
        <x:v>1.0</x:v>
      </x:c>
      <x:c r="L17" s="15" t="str">
        <x:v>PASS</x:v>
      </x:c>
      <x:c r="M17" s="15" t="str">
        <x:v>Residuos_2022</x:v>
      </x:c>
      <x:c r="N17" s="15" t="str">
        <x:f>IF(COUNTIF('Datasets'!$A$5:$A$19,B17)=1,"OK","HUERFANO")</x:f>
        <x:v>OK</x:v>
      </x:c>
    </x:row>
    <x:row r="18" ht="48" customHeight="1">
      <x:c r="A18" s="15" t="str">
        <x:v>LIN-014</x:v>
      </x:c>
      <x:c r="B18" s="15" t="str">
        <x:v>D05</x:v>
      </x:c>
      <x:c r="C18" s="15" t="n">
        <x:v>2</x:v>
      </x:c>
      <x:c r="D18" s="15" t="str">
        <x:v>TRANSFORM</x:v>
      </x:c>
      <x:c r="E18" s="15" t="str">
        <x:v>RAW-D05</x:v>
      </x:c>
      <x:c r="F18" s="15" t="str">
        <x:v>D05</x:v>
      </x:c>
      <x:c r="G18" s="15" t="str">
        <x:v>Estructuración del panel mensual publicado</x:v>
      </x:c>
      <x:c r="H18" s="15" t="str">
        <x:v>Véase hoja canónica / fórmulas</x:v>
      </x:c>
      <x:c r="I18" s="15" t="str">
        <x:v>GALANZU</x:v>
      </x:c>
      <x:c r="J18" s="16" t="n">
        <x:v>46258</x:v>
      </x:c>
      <x:c r="K18" s="15" t="str">
        <x:v>1.0</x:v>
      </x:c>
      <x:c r="L18" s="15" t="str">
        <x:v>PASS</x:v>
      </x:c>
      <x:c r="M18" s="15" t="str">
        <x:v>Residuos_2022</x:v>
      </x:c>
      <x:c r="N18" s="15" t="str">
        <x:f>IF(COUNTIF('Datasets'!$A$5:$A$19,B18)=1,"OK","HUERFANO")</x:f>
        <x:v>OK</x:v>
      </x:c>
    </x:row>
    <x:row r="19" ht="48" customHeight="1">
      <x:c r="A19" s="15" t="str">
        <x:v>LIN-015</x:v>
      </x:c>
      <x:c r="B19" s="15" t="str">
        <x:v>D05</x:v>
      </x:c>
      <x:c r="C19" s="15" t="n">
        <x:v>3</x:v>
      </x:c>
      <x:c r="D19" s="15" t="str">
        <x:v>PUBLISH</x:v>
      </x:c>
      <x:c r="E19" s="15" t="str">
        <x:v>D05</x:v>
      </x:c>
      <x:c r="F19" s="15" t="str">
        <x:v>PUB-D05</x:v>
      </x:c>
      <x:c r="G19" s="15" t="str">
        <x:v>Publicación en Public Data Pack RECERCA 01</x:v>
      </x:c>
      <x:c r="H19" s="15" t="str">
        <x:v>Manifest + control de versión</x:v>
      </x:c>
      <x:c r="I19" s="15" t="str">
        <x:v>GALANZU</x:v>
      </x:c>
      <x:c r="J19" s="16" t="n">
        <x:v>46258</x:v>
      </x:c>
      <x:c r="K19" s="15" t="str">
        <x:v>1.0</x:v>
      </x:c>
      <x:c r="L19" s="15" t="str">
        <x:v>PASS</x:v>
      </x:c>
      <x:c r="M19" s="15" t="str">
        <x:v>https://galanzu.es/publicaciones/recerca-01/data-pack.xlsx</x:v>
      </x:c>
      <x:c r="N19" s="15" t="str">
        <x:f>IF(COUNTIF('Datasets'!$A$5:$A$19,B19)=1,"OK","HUERFANO")</x:f>
        <x:v>OK</x:v>
      </x:c>
    </x:row>
    <x:row r="20" ht="48" customHeight="1">
      <x:c r="A20" s="15" t="str">
        <x:v>LIN-016</x:v>
      </x:c>
      <x:c r="B20" s="15" t="str">
        <x:v>D06</x:v>
      </x:c>
      <x:c r="C20" s="15" t="n">
        <x:v>1</x:v>
      </x:c>
      <x:c r="D20" s="15" t="str">
        <x:v>INGEST</x:v>
      </x:c>
      <x:c r="E20" s="15" t="str">
        <x:v>CONS-RES23 | CONS-2023</x:v>
      </x:c>
      <x:c r="F20" s="15" t="str">
        <x:v>RAW-D06</x:v>
      </x:c>
      <x:c r="G20" s="15" t="str">
        <x:v>Captura y estructuración conservadora</x:v>
      </x:c>
      <x:c r="H20" s="15" t="str">
        <x:v>Véase Data Pack y manifest</x:v>
      </x:c>
      <x:c r="I20" s="15" t="str">
        <x:v>GALANZU</x:v>
      </x:c>
      <x:c r="J20" s="16" t="n">
        <x:v>46258</x:v>
      </x:c>
      <x:c r="K20" s="15" t="str">
        <x:v>1.0</x:v>
      </x:c>
      <x:c r="L20" s="15" t="str">
        <x:v>PASS</x:v>
      </x:c>
      <x:c r="M20" s="15" t="str">
        <x:v>Residuos_2023</x:v>
      </x:c>
      <x:c r="N20" s="15" t="str">
        <x:f>IF(COUNTIF('Datasets'!$A$5:$A$19,B20)=1,"OK","HUERFANO")</x:f>
        <x:v>OK</x:v>
      </x:c>
    </x:row>
    <x:row r="21" ht="48" customHeight="1">
      <x:c r="A21" s="15" t="str">
        <x:v>LIN-017</x:v>
      </x:c>
      <x:c r="B21" s="15" t="str">
        <x:v>D06</x:v>
      </x:c>
      <x:c r="C21" s="15" t="n">
        <x:v>2</x:v>
      </x:c>
      <x:c r="D21" s="15" t="str">
        <x:v>TRANSFORM</x:v>
      </x:c>
      <x:c r="E21" s="15" t="str">
        <x:v>RAW-D06</x:v>
      </x:c>
      <x:c r="F21" s="15" t="str">
        <x:v>D06</x:v>
      </x:c>
      <x:c r="G21" s="15" t="str">
        <x:v>Estructuración del panel mensual publicado</x:v>
      </x:c>
      <x:c r="H21" s="15" t="str">
        <x:v>Véase hoja canónica / fórmulas</x:v>
      </x:c>
      <x:c r="I21" s="15" t="str">
        <x:v>GALANZU</x:v>
      </x:c>
      <x:c r="J21" s="16" t="n">
        <x:v>46258</x:v>
      </x:c>
      <x:c r="K21" s="15" t="str">
        <x:v>1.0</x:v>
      </x:c>
      <x:c r="L21" s="15" t="str">
        <x:v>PASS</x:v>
      </x:c>
      <x:c r="M21" s="15" t="str">
        <x:v>Residuos_2023</x:v>
      </x:c>
      <x:c r="N21" s="15" t="str">
        <x:f>IF(COUNTIF('Datasets'!$A$5:$A$19,B21)=1,"OK","HUERFANO")</x:f>
        <x:v>OK</x:v>
      </x:c>
    </x:row>
    <x:row r="22" ht="48" customHeight="1">
      <x:c r="A22" s="15" t="str">
        <x:v>LIN-018</x:v>
      </x:c>
      <x:c r="B22" s="15" t="str">
        <x:v>D06</x:v>
      </x:c>
      <x:c r="C22" s="15" t="n">
        <x:v>3</x:v>
      </x:c>
      <x:c r="D22" s="15" t="str">
        <x:v>PUBLISH</x:v>
      </x:c>
      <x:c r="E22" s="15" t="str">
        <x:v>D06</x:v>
      </x:c>
      <x:c r="F22" s="15" t="str">
        <x:v>PUB-D06</x:v>
      </x:c>
      <x:c r="G22" s="15" t="str">
        <x:v>Publicación en Public Data Pack RECERCA 01</x:v>
      </x:c>
      <x:c r="H22" s="15" t="str">
        <x:v>Manifest + control de versión</x:v>
      </x:c>
      <x:c r="I22" s="15" t="str">
        <x:v>GALANZU</x:v>
      </x:c>
      <x:c r="J22" s="16" t="n">
        <x:v>46258</x:v>
      </x:c>
      <x:c r="K22" s="15" t="str">
        <x:v>1.0</x:v>
      </x:c>
      <x:c r="L22" s="15" t="str">
        <x:v>PASS</x:v>
      </x:c>
      <x:c r="M22" s="15" t="str">
        <x:v>https://galanzu.es/publicaciones/recerca-01/data-pack.xlsx</x:v>
      </x:c>
      <x:c r="N22" s="15" t="str">
        <x:f>IF(COUNTIF('Datasets'!$A$5:$A$19,B22)=1,"OK","HUERFANO")</x:f>
        <x:v>OK</x:v>
      </x:c>
    </x:row>
    <x:row r="23" ht="48" customHeight="1">
      <x:c r="A23" s="15" t="str">
        <x:v>LIN-019</x:v>
      </x:c>
      <x:c r="B23" s="15" t="str">
        <x:v>D07</x:v>
      </x:c>
      <x:c r="C23" s="15" t="n">
        <x:v>1</x:v>
      </x:c>
      <x:c r="D23" s="15" t="str">
        <x:v>INGEST</x:v>
      </x:c>
      <x:c r="E23" s="15" t="str">
        <x:v>CAIB-RES24 | CONS-RES24 | GOIB-SEL24 | PAP-RES24 | PAP-MAO | PAP-CAST-OFFICIAL</x:v>
      </x:c>
      <x:c r="F23" s="15" t="str">
        <x:v>RAW-D07</x:v>
      </x:c>
      <x:c r="G23" s="15" t="str">
        <x:v>Captura y estructuración conservadora</x:v>
      </x:c>
      <x:c r="H23" s="15" t="str">
        <x:v>Véase Data Pack y manifest</x:v>
      </x:c>
      <x:c r="I23" s="15" t="str">
        <x:v>GALANZU</x:v>
      </x:c>
      <x:c r="J23" s="16" t="n">
        <x:v>46258</x:v>
      </x:c>
      <x:c r="K23" s="15" t="str">
        <x:v>1.0</x:v>
      </x:c>
      <x:c r="L23" s="15" t="str">
        <x:v>PASS</x:v>
      </x:c>
      <x:c r="M23" s="15" t="str">
        <x:v>PaP_2024 | Validacion_2024</x:v>
      </x:c>
      <x:c r="N23" s="15" t="str">
        <x:f>IF(COUNTIF('Datasets'!$A$5:$A$19,B23)=1,"OK","HUERFANO")</x:f>
        <x:v>OK</x:v>
      </x:c>
    </x:row>
    <x:row r="24" ht="48" customHeight="1">
      <x:c r="A24" s="15" t="str">
        <x:v>LIN-020</x:v>
      </x:c>
      <x:c r="B24" s="15" t="str">
        <x:v>D07</x:v>
      </x:c>
      <x:c r="C24" s="15" t="n">
        <x:v>2</x:v>
      </x:c>
      <x:c r="D24" s="15" t="str">
        <x:v>TRANSFORM</x:v>
      </x:c>
      <x:c r="E24" s="15" t="str">
        <x:v>RAW-D07</x:v>
      </x:c>
      <x:c r="F24" s="15" t="str">
        <x:v>D07</x:v>
      </x:c>
      <x:c r="G24" s="15" t="str">
        <x:v>Integración conservadora de fuentes 2024</x:v>
      </x:c>
      <x:c r="H24" s="15" t="str">
        <x:v>Véase hoja canónica / fórmulas</x:v>
      </x:c>
      <x:c r="I24" s="15" t="str">
        <x:v>GALANZU</x:v>
      </x:c>
      <x:c r="J24" s="16" t="n">
        <x:v>46258</x:v>
      </x:c>
      <x:c r="K24" s="15" t="str">
        <x:v>1.0</x:v>
      </x:c>
      <x:c r="L24" s="15" t="str">
        <x:v>PASS</x:v>
      </x:c>
      <x:c r="M24" s="15" t="str">
        <x:v>PaP_2024 | Validacion_2024</x:v>
      </x:c>
      <x:c r="N24" s="15" t="str">
        <x:f>IF(COUNTIF('Datasets'!$A$5:$A$19,B24)=1,"OK","HUERFANO")</x:f>
        <x:v>OK</x:v>
      </x:c>
    </x:row>
    <x:row r="25" ht="48" customHeight="1">
      <x:c r="A25" s="15" t="str">
        <x:v>LIN-021</x:v>
      </x:c>
      <x:c r="B25" s="15" t="str">
        <x:v>D07</x:v>
      </x:c>
      <x:c r="C25" s="15" t="n">
        <x:v>3</x:v>
      </x:c>
      <x:c r="D25" s="15" t="str">
        <x:v>PUBLISH</x:v>
      </x:c>
      <x:c r="E25" s="15" t="str">
        <x:v>D07</x:v>
      </x:c>
      <x:c r="F25" s="15" t="str">
        <x:v>PUB-D07</x:v>
      </x:c>
      <x:c r="G25" s="15" t="str">
        <x:v>Publicación en Public Data Pack RECERCA 01</x:v>
      </x:c>
      <x:c r="H25" s="15" t="str">
        <x:v>Manifest + control de versión</x:v>
      </x:c>
      <x:c r="I25" s="15" t="str">
        <x:v>GALANZU</x:v>
      </x:c>
      <x:c r="J25" s="16" t="n">
        <x:v>46258</x:v>
      </x:c>
      <x:c r="K25" s="15" t="str">
        <x:v>1.0</x:v>
      </x:c>
      <x:c r="L25" s="15" t="str">
        <x:v>PASS</x:v>
      </x:c>
      <x:c r="M25" s="15" t="str">
        <x:v>https://galanzu.es/publicaciones/recerca-01/data-pack.xlsx</x:v>
      </x:c>
      <x:c r="N25" s="15" t="str">
        <x:f>IF(COUNTIF('Datasets'!$A$5:$A$19,B25)=1,"OK","HUERFANO")</x:f>
        <x:v>OK</x:v>
      </x:c>
    </x:row>
    <x:row r="26" ht="48" customHeight="1">
      <x:c r="A26" s="15" t="str">
        <x:v>LIN-022</x:v>
      </x:c>
      <x:c r="B26" s="15" t="str">
        <x:v>D08</x:v>
      </x:c>
      <x:c r="C26" s="15" t="n">
        <x:v>1</x:v>
      </x:c>
      <x:c r="D26" s="15" t="str">
        <x:v>INGEST</x:v>
      </x:c>
      <x:c r="E26" s="15" t="str">
        <x:v>D05 | D06 | D07</x:v>
      </x:c>
      <x:c r="F26" s="15" t="str">
        <x:v>RAW-D08</x:v>
      </x:c>
      <x:c r="G26" s="15" t="str">
        <x:v>Captura y estructuración conservadora</x:v>
      </x:c>
      <x:c r="H26" s="15" t="str">
        <x:v>Véase Data Pack y manifest</x:v>
      </x:c>
      <x:c r="I26" s="15" t="str">
        <x:v>GALANZU</x:v>
      </x:c>
      <x:c r="J26" s="16" t="n">
        <x:v>46258</x:v>
      </x:c>
      <x:c r="K26" s="15" t="str">
        <x:v>1.0</x:v>
      </x:c>
      <x:c r="L26" s="15" t="str">
        <x:v>PASS</x:v>
      </x:c>
      <x:c r="M26" s="15" t="str">
        <x:v>Panel_Residuos | Comparativa_PaP</x:v>
      </x:c>
      <x:c r="N26" s="15" t="str">
        <x:f>IF(COUNTIF('Datasets'!$A$5:$A$19,B26)=1,"OK","HUERFANO")</x:f>
        <x:v>OK</x:v>
      </x:c>
    </x:row>
    <x:row r="27" ht="48" customHeight="1">
      <x:c r="A27" s="15" t="str">
        <x:v>LIN-023</x:v>
      </x:c>
      <x:c r="B27" s="15" t="str">
        <x:v>D08</x:v>
      </x:c>
      <x:c r="C27" s="15" t="n">
        <x:v>2</x:v>
      </x:c>
      <x:c r="D27" s="15" t="str">
        <x:v>DERIVE</x:v>
      </x:c>
      <x:c r="E27" s="15" t="str">
        <x:v>RAW-D08</x:v>
      </x:c>
      <x:c r="F27" s="15" t="str">
        <x:v>D08</x:v>
      </x:c>
      <x:c r="G27" s="15" t="str">
        <x:v>Unión documentada de D05-D07; no imputación</x:v>
      </x:c>
      <x:c r="H27" s="15" t="str">
        <x:v>Véase hoja canónica / fórmulas</x:v>
      </x:c>
      <x:c r="I27" s="15" t="str">
        <x:v>GALANZU</x:v>
      </x:c>
      <x:c r="J27" s="16" t="n">
        <x:v>46258</x:v>
      </x:c>
      <x:c r="K27" s="15" t="str">
        <x:v>1.0</x:v>
      </x:c>
      <x:c r="L27" s="15" t="str">
        <x:v>PASS</x:v>
      </x:c>
      <x:c r="M27" s="15" t="str">
        <x:v>Panel_Residuos | Comparativa_PaP</x:v>
      </x:c>
      <x:c r="N27" s="15" t="str">
        <x:f>IF(COUNTIF('Datasets'!$A$5:$A$19,B27)=1,"OK","HUERFANO")</x:f>
        <x:v>OK</x:v>
      </x:c>
    </x:row>
    <x:row r="28" ht="48" customHeight="1">
      <x:c r="A28" s="15" t="str">
        <x:v>LIN-024</x:v>
      </x:c>
      <x:c r="B28" s="15" t="str">
        <x:v>D08</x:v>
      </x:c>
      <x:c r="C28" s="15" t="n">
        <x:v>3</x:v>
      </x:c>
      <x:c r="D28" s="15" t="str">
        <x:v>PUBLISH</x:v>
      </x:c>
      <x:c r="E28" s="15" t="str">
        <x:v>D08</x:v>
      </x:c>
      <x:c r="F28" s="15" t="str">
        <x:v>PUB-D08</x:v>
      </x:c>
      <x:c r="G28" s="15" t="str">
        <x:v>Publicación en Public Data Pack RECERCA 01</x:v>
      </x:c>
      <x:c r="H28" s="15" t="str">
        <x:v>Manifest + control de versión</x:v>
      </x:c>
      <x:c r="I28" s="15" t="str">
        <x:v>GALANZU</x:v>
      </x:c>
      <x:c r="J28" s="16" t="n">
        <x:v>46258</x:v>
      </x:c>
      <x:c r="K28" s="15" t="str">
        <x:v>1.0</x:v>
      </x:c>
      <x:c r="L28" s="15" t="str">
        <x:v>PASS</x:v>
      </x:c>
      <x:c r="M28" s="15" t="str">
        <x:v>https://galanzu.es/publicaciones/recerca-01/data-pack.xlsx</x:v>
      </x:c>
      <x:c r="N28" s="15" t="str">
        <x:f>IF(COUNTIF('Datasets'!$A$5:$A$19,B28)=1,"OK","HUERFANO")</x:f>
        <x:v>OK</x:v>
      </x:c>
    </x:row>
    <x:row r="29" ht="48" customHeight="1">
      <x:c r="A29" s="15" t="str">
        <x:v>LIN-025</x:v>
      </x:c>
      <x:c r="B29" s="15" t="str">
        <x:v>D09</x:v>
      </x:c>
      <x:c r="C29" s="15" t="n">
        <x:v>1</x:v>
      </x:c>
      <x:c r="D29" s="15" t="str">
        <x:v>INGEST</x:v>
      </x:c>
      <x:c r="E29" s="15" t="str">
        <x:v>PAP-MAO | PAP-MAO-CAT | PAP-MAO-ES | PAP-CAST-OFFICIAL</x:v>
      </x:c>
      <x:c r="F29" s="15" t="str">
        <x:v>RAW-D09</x:v>
      </x:c>
      <x:c r="G29" s="15" t="str">
        <x:v>Captura y estructuración conservadora</x:v>
      </x:c>
      <x:c r="H29" s="15" t="str">
        <x:v>Véase Data Pack y manifest</x:v>
      </x:c>
      <x:c r="I29" s="15" t="str">
        <x:v>GALANZU</x:v>
      </x:c>
      <x:c r="J29" s="16" t="n">
        <x:v>46258</x:v>
      </x:c>
      <x:c r="K29" s="15" t="str">
        <x:v>1.0</x:v>
      </x:c>
      <x:c r="L29" s="15" t="str">
        <x:v>PASS</x:v>
      </x:c>
      <x:c r="M29" s="15" t="str">
        <x:v>PaP_2024 | Comparativa_PaP</x:v>
      </x:c>
      <x:c r="N29" s="15" t="str">
        <x:f>IF(COUNTIF('Datasets'!$A$5:$A$19,B29)=1,"OK","HUERFANO")</x:f>
        <x:v>OK</x:v>
      </x:c>
    </x:row>
    <x:row r="30" ht="48" customHeight="1">
      <x:c r="A30" s="15" t="str">
        <x:v>LIN-026</x:v>
      </x:c>
      <x:c r="B30" s="15" t="str">
        <x:v>D09</x:v>
      </x:c>
      <x:c r="C30" s="15" t="n">
        <x:v>2</x:v>
      </x:c>
      <x:c r="D30" s="15" t="str">
        <x:v>TRANSFORM</x:v>
      </x:c>
      <x:c r="E30" s="15" t="str">
        <x:v>RAW-D09</x:v>
      </x:c>
      <x:c r="F30" s="15" t="str">
        <x:v>D09</x:v>
      </x:c>
      <x:c r="G30" s="15" t="str">
        <x:v>Selección de municipios y ventana común observada</x:v>
      </x:c>
      <x:c r="H30" s="15" t="str">
        <x:v>Véase hoja canónica / fórmulas</x:v>
      </x:c>
      <x:c r="I30" s="15" t="str">
        <x:v>GALANZU</x:v>
      </x:c>
      <x:c r="J30" s="16" t="n">
        <x:v>46258</x:v>
      </x:c>
      <x:c r="K30" s="15" t="str">
        <x:v>1.0</x:v>
      </x:c>
      <x:c r="L30" s="15" t="str">
        <x:v>PASS</x:v>
      </x:c>
      <x:c r="M30" s="15" t="str">
        <x:v>PaP_2024 | Comparativa_PaP</x:v>
      </x:c>
      <x:c r="N30" s="15" t="str">
        <x:f>IF(COUNTIF('Datasets'!$A$5:$A$19,B30)=1,"OK","HUERFANO")</x:f>
        <x:v>OK</x:v>
      </x:c>
    </x:row>
    <x:row r="31" ht="48" customHeight="1">
      <x:c r="A31" s="15" t="str">
        <x:v>LIN-027</x:v>
      </x:c>
      <x:c r="B31" s="15" t="str">
        <x:v>D09</x:v>
      </x:c>
      <x:c r="C31" s="15" t="n">
        <x:v>3</x:v>
      </x:c>
      <x:c r="D31" s="15" t="str">
        <x:v>PUBLISH</x:v>
      </x:c>
      <x:c r="E31" s="15" t="str">
        <x:v>D09</x:v>
      </x:c>
      <x:c r="F31" s="15" t="str">
        <x:v>PUB-D09</x:v>
      </x:c>
      <x:c r="G31" s="15" t="str">
        <x:v>Publicación en Public Data Pack RECERCA 01</x:v>
      </x:c>
      <x:c r="H31" s="15" t="str">
        <x:v>Manifest + control de versión</x:v>
      </x:c>
      <x:c r="I31" s="15" t="str">
        <x:v>GALANZU</x:v>
      </x:c>
      <x:c r="J31" s="16" t="n">
        <x:v>46258</x:v>
      </x:c>
      <x:c r="K31" s="15" t="str">
        <x:v>1.0</x:v>
      </x:c>
      <x:c r="L31" s="15" t="str">
        <x:v>PASS</x:v>
      </x:c>
      <x:c r="M31" s="15" t="str">
        <x:v>https://galanzu.es/publicaciones/recerca-01/data-pack.xlsx</x:v>
      </x:c>
      <x:c r="N31" s="15" t="str">
        <x:f>IF(COUNTIF('Datasets'!$A$5:$A$19,B31)=1,"OK","HUERFANO")</x:f>
        <x:v>OK</x:v>
      </x:c>
    </x:row>
    <x:row r="32" ht="48" customHeight="1">
      <x:c r="A32" s="15" t="str">
        <x:v>LIN-028</x:v>
      </x:c>
      <x:c r="B32" s="15" t="str">
        <x:v>D10</x:v>
      </x:c>
      <x:c r="C32" s="15" t="n">
        <x:v>1</x:v>
      </x:c>
      <x:c r="D32" s="15" t="str">
        <x:v>INGEST</x:v>
      </x:c>
      <x:c r="E32" s="15" t="str">
        <x:v>PFM-HORECA-FIRST | PFM-OBS-NORM | PFB-FAQ | STM-HAPI | FC28-HORECA</x:v>
      </x:c>
      <x:c r="F32" s="15" t="str">
        <x:v>RAW-D10</x:v>
      </x:c>
      <x:c r="G32" s="15" t="str">
        <x:v>Captura y estructuración conservadora</x:v>
      </x:c>
      <x:c r="H32" s="15" t="str">
        <x:v>Véase Data Pack y manifest</x:v>
      </x:c>
      <x:c r="I32" s="15" t="str">
        <x:v>GALANZU</x:v>
      </x:c>
      <x:c r="J32" s="16" t="n">
        <x:v>46258</x:v>
      </x:c>
      <x:c r="K32" s="15" t="str">
        <x:v>1.0</x:v>
      </x:c>
      <x:c r="L32" s="15" t="str">
        <x:v>PASS</x:v>
      </x:c>
      <x:c r="M32" s="15" t="str">
        <x:v>HoReCa</x:v>
      </x:c>
      <x:c r="N32" s="15" t="str">
        <x:f>IF(COUNTIF('Datasets'!$A$5:$A$19,B32)=1,"OK","HUERFANO")</x:f>
        <x:v>OK</x:v>
      </x:c>
    </x:row>
    <x:row r="33" ht="48" customHeight="1">
      <x:c r="A33" s="15" t="str">
        <x:v>LIN-029</x:v>
      </x:c>
      <x:c r="B33" s="15" t="str">
        <x:v>D10</x:v>
      </x:c>
      <x:c r="C33" s="15" t="n">
        <x:v>2</x:v>
      </x:c>
      <x:c r="D33" s="15" t="str">
        <x:v>TRANSFORM</x:v>
      </x:c>
      <x:c r="E33" s="15" t="str">
        <x:v>RAW-D10</x:v>
      </x:c>
      <x:c r="F33" s="15" t="str">
        <x:v>D10</x:v>
      </x:c>
      <x:c r="G33" s="15" t="str">
        <x:v>Metodología HAPI/PFB y síntesis de fuentes de proyecto</x:v>
      </x:c>
      <x:c r="H33" s="15" t="str">
        <x:v>Véase hoja canónica / fórmulas</x:v>
      </x:c>
      <x:c r="I33" s="15" t="str">
        <x:v>GALANZU</x:v>
      </x:c>
      <x:c r="J33" s="16" t="n">
        <x:v>46258</x:v>
      </x:c>
      <x:c r="K33" s="15" t="str">
        <x:v>1.0</x:v>
      </x:c>
      <x:c r="L33" s="15" t="str">
        <x:v>PASS</x:v>
      </x:c>
      <x:c r="M33" s="15" t="str">
        <x:v>HoReCa</x:v>
      </x:c>
      <x:c r="N33" s="15" t="str">
        <x:f>IF(COUNTIF('Datasets'!$A$5:$A$19,B33)=1,"OK","HUERFANO")</x:f>
        <x:v>OK</x:v>
      </x:c>
    </x:row>
    <x:row r="34" ht="48" customHeight="1">
      <x:c r="A34" s="15" t="str">
        <x:v>LIN-030</x:v>
      </x:c>
      <x:c r="B34" s="15" t="str">
        <x:v>D10</x:v>
      </x:c>
      <x:c r="C34" s="15" t="n">
        <x:v>3</x:v>
      </x:c>
      <x:c r="D34" s="15" t="str">
        <x:v>PUBLISH</x:v>
      </x:c>
      <x:c r="E34" s="15" t="str">
        <x:v>D10</x:v>
      </x:c>
      <x:c r="F34" s="15" t="str">
        <x:v>PUB-D10</x:v>
      </x:c>
      <x:c r="G34" s="15" t="str">
        <x:v>Publicación en Public Data Pack RECERCA 01</x:v>
      </x:c>
      <x:c r="H34" s="15" t="str">
        <x:v>Manifest + control de versión</x:v>
      </x:c>
      <x:c r="I34" s="15" t="str">
        <x:v>GALANZU</x:v>
      </x:c>
      <x:c r="J34" s="16" t="n">
        <x:v>46258</x:v>
      </x:c>
      <x:c r="K34" s="15" t="str">
        <x:v>1.0</x:v>
      </x:c>
      <x:c r="L34" s="15" t="str">
        <x:v>PASS</x:v>
      </x:c>
      <x:c r="M34" s="15" t="str">
        <x:v>https://galanzu.es/publicaciones/recerca-01/data-pack.xlsx</x:v>
      </x:c>
      <x:c r="N34" s="15" t="str">
        <x:f>IF(COUNTIF('Datasets'!$A$5:$A$19,B34)=1,"OK","HUERFANO")</x:f>
        <x:v>OK</x:v>
      </x:c>
    </x:row>
    <x:row r="35" ht="48" customHeight="1">
      <x:c r="A35" s="15" t="str">
        <x:v>LIN-031</x:v>
      </x:c>
      <x:c r="B35" s="15" t="str">
        <x:v>D11</x:v>
      </x:c>
      <x:c r="C35" s="15" t="n">
        <x:v>1</x:v>
      </x:c>
      <x:c r="D35" s="15" t="str">
        <x:v>INGEST</x:v>
      </x:c>
      <x:c r="E35" s="15" t="str">
        <x:v>PESCART-2025-DETAIL | PESCART-2023-MARKET | PFM-PESC25 | FC28-PESCART-TUI | FC28-PESCART-AR25</x:v>
      </x:c>
      <x:c r="F35" s="15" t="str">
        <x:v>RAW-D11</x:v>
      </x:c>
      <x:c r="G35" s="15" t="str">
        <x:v>Captura y estructuración conservadora</x:v>
      </x:c>
      <x:c r="H35" s="15" t="str">
        <x:v>Véase Data Pack y manifest</x:v>
      </x:c>
      <x:c r="I35" s="15" t="str">
        <x:v>GALANZU</x:v>
      </x:c>
      <x:c r="J35" s="16" t="n">
        <x:v>46258</x:v>
      </x:c>
      <x:c r="K35" s="15" t="str">
        <x:v>1.0</x:v>
      </x:c>
      <x:c r="L35" s="15" t="str">
        <x:v>PASS</x:v>
      </x:c>
      <x:c r="M35" s="15" t="str">
        <x:v>PescArt</x:v>
      </x:c>
      <x:c r="N35" s="15" t="str">
        <x:f>IF(COUNTIF('Datasets'!$A$5:$A$19,B35)=1,"OK","HUERFANO")</x:f>
        <x:v>OK</x:v>
      </x:c>
    </x:row>
    <x:row r="36" ht="48" customHeight="1">
      <x:c r="A36" s="15" t="str">
        <x:v>LIN-032</x:v>
      </x:c>
      <x:c r="B36" s="15" t="str">
        <x:v>D11</x:v>
      </x:c>
      <x:c r="C36" s="15" t="n">
        <x:v>2</x:v>
      </x:c>
      <x:c r="D36" s="15" t="str">
        <x:v>TRANSFORM</x:v>
      </x:c>
      <x:c r="E36" s="15" t="str">
        <x:v>RAW-D11</x:v>
      </x:c>
      <x:c r="F36" s="15" t="str">
        <x:v>D11</x:v>
      </x:c>
      <x:c r="G36" s="15" t="str">
        <x:v>Síntesis de memorias y páginas del proyecto</x:v>
      </x:c>
      <x:c r="H36" s="15" t="str">
        <x:v>Véase hoja canónica / fórmulas</x:v>
      </x:c>
      <x:c r="I36" s="15" t="str">
        <x:v>GALANZU</x:v>
      </x:c>
      <x:c r="J36" s="16" t="n">
        <x:v>46258</x:v>
      </x:c>
      <x:c r="K36" s="15" t="str">
        <x:v>1.0</x:v>
      </x:c>
      <x:c r="L36" s="15" t="str">
        <x:v>PASS</x:v>
      </x:c>
      <x:c r="M36" s="15" t="str">
        <x:v>PescArt</x:v>
      </x:c>
      <x:c r="N36" s="15" t="str">
        <x:f>IF(COUNTIF('Datasets'!$A$5:$A$19,B36)=1,"OK","HUERFANO")</x:f>
        <x:v>OK</x:v>
      </x:c>
    </x:row>
    <x:row r="37" ht="48" customHeight="1">
      <x:c r="A37" s="15" t="str">
        <x:v>LIN-033</x:v>
      </x:c>
      <x:c r="B37" s="15" t="str">
        <x:v>D11</x:v>
      </x:c>
      <x:c r="C37" s="15" t="n">
        <x:v>3</x:v>
      </x:c>
      <x:c r="D37" s="15" t="str">
        <x:v>PUBLISH</x:v>
      </x:c>
      <x:c r="E37" s="15" t="str">
        <x:v>D11</x:v>
      </x:c>
      <x:c r="F37" s="15" t="str">
        <x:v>PUB-D11</x:v>
      </x:c>
      <x:c r="G37" s="15" t="str">
        <x:v>Publicación en Public Data Pack RECERCA 01</x:v>
      </x:c>
      <x:c r="H37" s="15" t="str">
        <x:v>Manifest + control de versión</x:v>
      </x:c>
      <x:c r="I37" s="15" t="str">
        <x:v>GALANZU</x:v>
      </x:c>
      <x:c r="J37" s="16" t="n">
        <x:v>46258</x:v>
      </x:c>
      <x:c r="K37" s="15" t="str">
        <x:v>1.0</x:v>
      </x:c>
      <x:c r="L37" s="15" t="str">
        <x:v>PASS</x:v>
      </x:c>
      <x:c r="M37" s="15" t="str">
        <x:v>https://galanzu.es/publicaciones/recerca-01/data-pack.xlsx</x:v>
      </x:c>
      <x:c r="N37" s="15" t="str">
        <x:f>IF(COUNTIF('Datasets'!$A$5:$A$19,B37)=1,"OK","HUERFANO")</x:f>
        <x:v>OK</x:v>
      </x:c>
    </x:row>
    <x:row r="38" ht="48" customHeight="1">
      <x:c r="A38" s="15" t="str">
        <x:v>LIN-034</x:v>
      </x:c>
      <x:c r="B38" s="15" t="str">
        <x:v>D12</x:v>
      </x:c>
      <x:c r="C38" s="15" t="n">
        <x:v>1</x:v>
      </x:c>
      <x:c r="D38" s="15" t="str">
        <x:v>INGEST</x:v>
      </x:c>
      <x:c r="E38" s="15" t="str">
        <x:v>SULLESTRAR-GRANT | SULLESTRAR-CO2 | SULL-2025-DETAIL | FC28-SULL | FC28-SULL-CO2</x:v>
      </x:c>
      <x:c r="F38" s="15" t="str">
        <x:v>RAW-D12</x:v>
      </x:c>
      <x:c r="G38" s="15" t="str">
        <x:v>Captura y estructuración conservadora</x:v>
      </x:c>
      <x:c r="H38" s="15" t="str">
        <x:v>Véase Data Pack y manifest</x:v>
      </x:c>
      <x:c r="I38" s="15" t="str">
        <x:v>GALANZU</x:v>
      </x:c>
      <x:c r="J38" s="16" t="n">
        <x:v>46258</x:v>
      </x:c>
      <x:c r="K38" s="15" t="str">
        <x:v>1.0</x:v>
      </x:c>
      <x:c r="L38" s="15" t="str">
        <x:v>PASS</x:v>
      </x:c>
      <x:c r="M38" s="15" t="str">
        <x:v>Sullestrar</x:v>
      </x:c>
      <x:c r="N38" s="15" t="str">
        <x:f>IF(COUNTIF('Datasets'!$A$5:$A$19,B38)=1,"OK","HUERFANO")</x:f>
        <x:v>OK</x:v>
      </x:c>
    </x:row>
    <x:row r="39" ht="48" customHeight="1">
      <x:c r="A39" s="15" t="str">
        <x:v>LIN-035</x:v>
      </x:c>
      <x:c r="B39" s="15" t="str">
        <x:v>D12</x:v>
      </x:c>
      <x:c r="C39" s="15" t="n">
        <x:v>2</x:v>
      </x:c>
      <x:c r="D39" s="15" t="str">
        <x:v>TRANSFORM</x:v>
      </x:c>
      <x:c r="E39" s="15" t="str">
        <x:v>RAW-D12</x:v>
      </x:c>
      <x:c r="F39" s="15" t="str">
        <x:v>D12</x:v>
      </x:c>
      <x:c r="G39" s="15" t="str">
        <x:v>Síntesis de resultados comunicados por el proyecto</x:v>
      </x:c>
      <x:c r="H39" s="15" t="str">
        <x:v>Véase hoja canónica / fórmulas</x:v>
      </x:c>
      <x:c r="I39" s="15" t="str">
        <x:v>GALANZU</x:v>
      </x:c>
      <x:c r="J39" s="16" t="n">
        <x:v>46258</x:v>
      </x:c>
      <x:c r="K39" s="15" t="str">
        <x:v>1.0</x:v>
      </x:c>
      <x:c r="L39" s="15" t="str">
        <x:v>PASS</x:v>
      </x:c>
      <x:c r="M39" s="15" t="str">
        <x:v>Sullestrar</x:v>
      </x:c>
      <x:c r="N39" s="15" t="str">
        <x:f>IF(COUNTIF('Datasets'!$A$5:$A$19,B39)=1,"OK","HUERFANO")</x:f>
        <x:v>OK</x:v>
      </x:c>
    </x:row>
    <x:row r="40" ht="48" customHeight="1">
      <x:c r="A40" s="15" t="str">
        <x:v>LIN-036</x:v>
      </x:c>
      <x:c r="B40" s="15" t="str">
        <x:v>D12</x:v>
      </x:c>
      <x:c r="C40" s="15" t="n">
        <x:v>3</x:v>
      </x:c>
      <x:c r="D40" s="15" t="str">
        <x:v>PUBLISH</x:v>
      </x:c>
      <x:c r="E40" s="15" t="str">
        <x:v>D12</x:v>
      </x:c>
      <x:c r="F40" s="15" t="str">
        <x:v>PUB-D12</x:v>
      </x:c>
      <x:c r="G40" s="15" t="str">
        <x:v>Publicación en Public Data Pack RECERCA 01</x:v>
      </x:c>
      <x:c r="H40" s="15" t="str">
        <x:v>Manifest + control de versión</x:v>
      </x:c>
      <x:c r="I40" s="15" t="str">
        <x:v>GALANZU</x:v>
      </x:c>
      <x:c r="J40" s="16" t="n">
        <x:v>46258</x:v>
      </x:c>
      <x:c r="K40" s="15" t="str">
        <x:v>1.0</x:v>
      </x:c>
      <x:c r="L40" s="15" t="str">
        <x:v>PASS</x:v>
      </x:c>
      <x:c r="M40" s="15" t="str">
        <x:v>https://galanzu.es/publicaciones/recerca-01/data-pack.xlsx</x:v>
      </x:c>
      <x:c r="N40" s="15" t="str">
        <x:f>IF(COUNTIF('Datasets'!$A$5:$A$19,B40)=1,"OK","HUERFANO")</x:f>
        <x:v>OK</x:v>
      </x:c>
    </x:row>
    <x:row r="41" ht="48" customHeight="1">
      <x:c r="A41" s="15" t="str">
        <x:v>LIN-037</x:v>
      </x:c>
      <x:c r="B41" s="15" t="str">
        <x:v>D13</x:v>
      </x:c>
      <x:c r="C41" s="15" t="n">
        <x:v>1</x:v>
      </x:c>
      <x:c r="D41" s="15" t="str">
        <x:v>INGEST</x:v>
      </x:c>
      <x:c r="E41" s="15" t="str">
        <x:v>IEO-AIRE | IEO-AIRE22 | CAIB-AIRE24 | CAIB-AIRE24B</x:v>
      </x:c>
      <x:c r="F41" s="15" t="str">
        <x:v>RAW-D13</x:v>
      </x:c>
      <x:c r="G41" s="15" t="str">
        <x:v>Captura y estructuración conservadora</x:v>
      </x:c>
      <x:c r="H41" s="15" t="str">
        <x:v>Véase Data Pack y manifest</x:v>
      </x:c>
      <x:c r="I41" s="15" t="str">
        <x:v>GALANZU</x:v>
      </x:c>
      <x:c r="J41" s="16" t="n">
        <x:v>46258</x:v>
      </x:c>
      <x:c r="K41" s="15" t="str">
        <x:v>1.0</x:v>
      </x:c>
      <x:c r="L41" s="15" t="str">
        <x:v>PASS</x:v>
      </x:c>
      <x:c r="M41" s="15" t="str">
        <x:v>Illa_Aire</x:v>
      </x:c>
      <x:c r="N41" s="15" t="str">
        <x:f>IF(COUNTIF('Datasets'!$A$5:$A$19,B41)=1,"OK","HUERFANO")</x:f>
        <x:v>OK</x:v>
      </x:c>
    </x:row>
    <x:row r="42" ht="48" customHeight="1">
      <x:c r="A42" s="15" t="str">
        <x:v>LIN-038</x:v>
      </x:c>
      <x:c r="B42" s="15" t="str">
        <x:v>D13</x:v>
      </x:c>
      <x:c r="C42" s="15" t="n">
        <x:v>2</x:v>
      </x:c>
      <x:c r="D42" s="15" t="str">
        <x:v>TRANSFORM</x:v>
      </x:c>
      <x:c r="E42" s="15" t="str">
        <x:v>RAW-D13</x:v>
      </x:c>
      <x:c r="F42" s="15" t="str">
        <x:v>D13</x:v>
      </x:c>
      <x:c r="G42" s="15" t="str">
        <x:v>Síntesis documental sin homogeneización no justificada</x:v>
      </x:c>
      <x:c r="H42" s="15" t="str">
        <x:v>Véase hoja canónica / fórmulas</x:v>
      </x:c>
      <x:c r="I42" s="15" t="str">
        <x:v>GALANZU</x:v>
      </x:c>
      <x:c r="J42" s="16" t="n">
        <x:v>46258</x:v>
      </x:c>
      <x:c r="K42" s="15" t="str">
        <x:v>1.0</x:v>
      </x:c>
      <x:c r="L42" s="15" t="str">
        <x:v>PASS</x:v>
      </x:c>
      <x:c r="M42" s="15" t="str">
        <x:v>Illa_Aire</x:v>
      </x:c>
      <x:c r="N42" s="15" t="str">
        <x:f>IF(COUNTIF('Datasets'!$A$5:$A$19,B42)=1,"OK","HUERFANO")</x:f>
        <x:v>OK</x:v>
      </x:c>
    </x:row>
    <x:row r="43" ht="48" customHeight="1">
      <x:c r="A43" s="15" t="str">
        <x:v>LIN-039</x:v>
      </x:c>
      <x:c r="B43" s="15" t="str">
        <x:v>D13</x:v>
      </x:c>
      <x:c r="C43" s="15" t="n">
        <x:v>3</x:v>
      </x:c>
      <x:c r="D43" s="15" t="str">
        <x:v>PUBLISH</x:v>
      </x:c>
      <x:c r="E43" s="15" t="str">
        <x:v>D13</x:v>
      </x:c>
      <x:c r="F43" s="15" t="str">
        <x:v>PUB-D13</x:v>
      </x:c>
      <x:c r="G43" s="15" t="str">
        <x:v>Publicación en Public Data Pack RECERCA 01</x:v>
      </x:c>
      <x:c r="H43" s="15" t="str">
        <x:v>Manifest + control de versión</x:v>
      </x:c>
      <x:c r="I43" s="15" t="str">
        <x:v>GALANZU</x:v>
      </x:c>
      <x:c r="J43" s="16" t="n">
        <x:v>46258</x:v>
      </x:c>
      <x:c r="K43" s="15" t="str">
        <x:v>1.0</x:v>
      </x:c>
      <x:c r="L43" s="15" t="str">
        <x:v>PASS</x:v>
      </x:c>
      <x:c r="M43" s="15" t="str">
        <x:v>https://galanzu.es/publicaciones/recerca-01/data-pack.xlsx</x:v>
      </x:c>
      <x:c r="N43" s="15" t="str">
        <x:f>IF(COUNTIF('Datasets'!$A$5:$A$19,B43)=1,"OK","HUERFANO")</x:f>
        <x:v>OK</x:v>
      </x:c>
    </x:row>
    <x:row r="44" ht="48" customHeight="1">
      <x:c r="A44" s="15" t="str">
        <x:v>LIN-040</x:v>
      </x:c>
      <x:c r="B44" s="15" t="str">
        <x:v>D14</x:v>
      </x:c>
      <x:c r="C44" s="15" t="n">
        <x:v>1</x:v>
      </x:c>
      <x:c r="D44" s="15" t="str">
        <x:v>INGEST</x:v>
      </x:c>
      <x:c r="E44" s="15" t="str">
        <x:v>ILLA-GOV-P2 | ILLA-FORUM1 | ILLA-POLICY25 | ILLA-PLE-2025 | ILLA-CAIB-PUBLIC | ILLA-ORD11-2026 | ILLA-GOIB-BOIB73 | ILLA-MARILLES-2026 | RMIA-GOB-INFRINGEMENTS | ILLA-SOM-PARTY</x:v>
      </x:c>
      <x:c r="F44" s="15" t="str">
        <x:v>RAW-D14</x:v>
      </x:c>
      <x:c r="G44" s="15" t="str">
        <x:v>Captura y estructuración conservadora</x:v>
      </x:c>
      <x:c r="H44" s="15" t="str">
        <x:v>Véase Data Pack y manifest</x:v>
      </x:c>
      <x:c r="I44" s="15" t="str">
        <x:v>GALANZU</x:v>
      </x:c>
      <x:c r="J44" s="16" t="n">
        <x:v>46258</x:v>
      </x:c>
      <x:c r="K44" s="15" t="str">
        <x:v>1.0</x:v>
      </x:c>
      <x:c r="L44" s="15" t="str">
        <x:v>PASS</x:v>
      </x:c>
      <x:c r="M44" s="15" t="str">
        <x:v>Policy_Illa</x:v>
      </x:c>
      <x:c r="N44" s="15" t="str">
        <x:f>IF(COUNTIF('Datasets'!$A$5:$A$19,B44)=1,"OK","HUERFANO")</x:f>
        <x:v>OK</x:v>
      </x:c>
    </x:row>
    <x:row r="45" ht="48" customHeight="1">
      <x:c r="A45" s="15" t="str">
        <x:v>LIN-041</x:v>
      </x:c>
      <x:c r="B45" s="15" t="str">
        <x:v>D14</x:v>
      </x:c>
      <x:c r="C45" s="15" t="n">
        <x:v>2</x:v>
      </x:c>
      <x:c r="D45" s="15" t="str">
        <x:v>DERIVE</x:v>
      </x:c>
      <x:c r="E45" s="15" t="str">
        <x:v>RAW-D14</x:v>
      </x:c>
      <x:c r="F45" s="15" t="str">
        <x:v>D14</x:v>
      </x:c>
      <x:c r="G45" s="15" t="str">
        <x:v>Trazado documental multi-actor</x:v>
      </x:c>
      <x:c r="H45" s="15" t="str">
        <x:v>Véase hoja canónica / fórmulas</x:v>
      </x:c>
      <x:c r="I45" s="15" t="str">
        <x:v>GALANZU</x:v>
      </x:c>
      <x:c r="J45" s="16" t="n">
        <x:v>46258</x:v>
      </x:c>
      <x:c r="K45" s="15" t="str">
        <x:v>1.0</x:v>
      </x:c>
      <x:c r="L45" s="15" t="str">
        <x:v>PASS</x:v>
      </x:c>
      <x:c r="M45" s="15" t="str">
        <x:v>Policy_Illa</x:v>
      </x:c>
      <x:c r="N45" s="15" t="str">
        <x:f>IF(COUNTIF('Datasets'!$A$5:$A$19,B45)=1,"OK","HUERFANO")</x:f>
        <x:v>OK</x:v>
      </x:c>
    </x:row>
    <x:row r="46" ht="48" customHeight="1">
      <x:c r="A46" s="15" t="str">
        <x:v>LIN-042</x:v>
      </x:c>
      <x:c r="B46" s="15" t="str">
        <x:v>D14</x:v>
      </x:c>
      <x:c r="C46" s="15" t="n">
        <x:v>3</x:v>
      </x:c>
      <x:c r="D46" s="15" t="str">
        <x:v>PUBLISH</x:v>
      </x:c>
      <x:c r="E46" s="15" t="str">
        <x:v>D14</x:v>
      </x:c>
      <x:c r="F46" s="15" t="str">
        <x:v>PUB-D14</x:v>
      </x:c>
      <x:c r="G46" s="15" t="str">
        <x:v>Publicación en Public Data Pack RECERCA 01</x:v>
      </x:c>
      <x:c r="H46" s="15" t="str">
        <x:v>Manifest + control de versión</x:v>
      </x:c>
      <x:c r="I46" s="15" t="str">
        <x:v>GALANZU</x:v>
      </x:c>
      <x:c r="J46" s="16" t="n">
        <x:v>46258</x:v>
      </x:c>
      <x:c r="K46" s="15" t="str">
        <x:v>1.0</x:v>
      </x:c>
      <x:c r="L46" s="15" t="str">
        <x:v>PASS</x:v>
      </x:c>
      <x:c r="M46" s="15" t="str">
        <x:v>https://galanzu.es/publicaciones/recerca-01/data-pack.xlsx</x:v>
      </x:c>
      <x:c r="N46" s="15" t="str">
        <x:f>IF(COUNTIF('Datasets'!$A$5:$A$19,B46)=1,"OK","HUERFANO")</x:f>
        <x:v>OK</x:v>
      </x:c>
    </x:row>
    <x:row r="47" ht="48" customHeight="1">
      <x:c r="A47" s="15" t="str">
        <x:v>LIN-043</x:v>
      </x:c>
      <x:c r="B47" s="15" t="str">
        <x:v>D15</x:v>
      </x:c>
      <x:c r="C47" s="15" t="n">
        <x:v>1</x:v>
      </x:c>
      <x:c r="D47" s="15" t="str">
        <x:v>INGEST</x:v>
      </x:c>
      <x:c r="E47" s="15" t="str">
        <x:v>ILLA-ORD11-2026 | ILLA-GOIB-BOIB73 | RMIA-DECR26-ENFORCEMENT | PORTSIB-MENORCA-4 | PORTSIB-AUG-MENORCA | PORTSIB-AUG-BALEARS</x:v>
      </x:c>
      <x:c r="F47" s="15" t="str">
        <x:v>RAW-D15</x:v>
      </x:c>
      <x:c r="G47" s="15" t="str">
        <x:v>Captura y estructuración conservadora</x:v>
      </x:c>
      <x:c r="H47" s="15" t="str">
        <x:v>Véase Data Pack y manifest</x:v>
      </x:c>
      <x:c r="I47" s="15" t="str">
        <x:v>GALANZU</x:v>
      </x:c>
      <x:c r="J47" s="16" t="n">
        <x:v>46258</x:v>
      </x:c>
      <x:c r="K47" s="15" t="str">
        <x:v>1.0</x:v>
      </x:c>
      <x:c r="L47" s="15" t="str">
        <x:v>PASS</x:v>
      </x:c>
      <x:c r="M47" s="15" t="str">
        <x:v>Policy_Illa | Brechas</x:v>
      </x:c>
      <x:c r="N47" s="15" t="str">
        <x:f>IF(COUNTIF('Datasets'!$A$5:$A$19,B47)=1,"OK","HUERFANO")</x:f>
        <x:v>OK</x:v>
      </x:c>
    </x:row>
    <x:row r="48" ht="48" customHeight="1">
      <x:c r="A48" s="15" t="str">
        <x:v>LIN-044</x:v>
      </x:c>
      <x:c r="B48" s="15" t="str">
        <x:v>D15</x:v>
      </x:c>
      <x:c r="C48" s="15" t="n">
        <x:v>2</x:v>
      </x:c>
      <x:c r="D48" s="15" t="str">
        <x:v>DERIVE</x:v>
      </x:c>
      <x:c r="E48" s="15" t="str">
        <x:v>RAW-D15</x:v>
      </x:c>
      <x:c r="F48" s="15" t="str">
        <x:v>D15</x:v>
      </x:c>
      <x:c r="G48" s="15" t="str">
        <x:v>Síntesis normativa y de comunicaciones públicas</x:v>
      </x:c>
      <x:c r="H48" s="15" t="str">
        <x:v>Véase hoja canónica / fórmulas</x:v>
      </x:c>
      <x:c r="I48" s="15" t="str">
        <x:v>GALANZU</x:v>
      </x:c>
      <x:c r="J48" s="16" t="n">
        <x:v>46258</x:v>
      </x:c>
      <x:c r="K48" s="15" t="str">
        <x:v>1.0</x:v>
      </x:c>
      <x:c r="L48" s="15" t="str">
        <x:v>PASS</x:v>
      </x:c>
      <x:c r="M48" s="15" t="str">
        <x:v>Policy_Illa | Brechas</x:v>
      </x:c>
      <x:c r="N48" s="15" t="str">
        <x:f>IF(COUNTIF('Datasets'!$A$5:$A$19,B48)=1,"OK","HUERFANO")</x:f>
        <x:v>OK</x:v>
      </x:c>
    </x:row>
    <x:row r="49" ht="48" customHeight="1">
      <x:c r="A49" s="15" t="str">
        <x:v>LIN-045</x:v>
      </x:c>
      <x:c r="B49" s="15" t="str">
        <x:v>D15</x:v>
      </x:c>
      <x:c r="C49" s="15" t="n">
        <x:v>3</x:v>
      </x:c>
      <x:c r="D49" s="15" t="str">
        <x:v>PUBLISH</x:v>
      </x:c>
      <x:c r="E49" s="15" t="str">
        <x:v>D15</x:v>
      </x:c>
      <x:c r="F49" s="15" t="str">
        <x:v>PUB-D15</x:v>
      </x:c>
      <x:c r="G49" s="15" t="str">
        <x:v>Publicación en Public Data Pack RECERCA 01</x:v>
      </x:c>
      <x:c r="H49" s="15" t="str">
        <x:v>Manifest + control de versión</x:v>
      </x:c>
      <x:c r="I49" s="15" t="str">
        <x:v>GALANZU</x:v>
      </x:c>
      <x:c r="J49" s="16" t="n">
        <x:v>46258</x:v>
      </x:c>
      <x:c r="K49" s="15" t="str">
        <x:v>1.0</x:v>
      </x:c>
      <x:c r="L49" s="15" t="str">
        <x:v>PASS</x:v>
      </x:c>
      <x:c r="M49" s="15" t="str">
        <x:v>https://galanzu.es/publicaciones/recerca-01/data-pack.xlsx</x:v>
      </x:c>
      <x:c r="N49" s="15" t="str">
        <x:f>IF(COUNTIF('Datasets'!$A$5:$A$19,B49)=1,"OK","HUERFANO")</x:f>
        <x:v>OK</x:v>
      </x:c>
    </x:row>
  </x:sheetData>
  <x:mergeCells>
    <x:mergeCell ref="A1:N1"/>
    <x:mergeCell ref="A2:N2"/>
  </x:mergeCells>
  <x:dataValidations count="2">
    <x:dataValidation type="list" sqref="D5:D49">
      <x:formula1>"SOURCE,INGEST,CLEAN,TRANSFORM,DERIVE,ANALYSE,PUBLISH"</x:formula1>
    </x:dataValidation>
    <x:dataValidation type="list" sqref="L5:L49">
      <x:formula1>"PASS,WARN,FAIL,Pendiente"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078959b6554f44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42" hidden="0" customWidth="1"/>
    <x:col min="4" max="4" width="34" hidden="0" customWidth="1"/>
    <x:col min="5" max="5" width="14" hidden="0" customWidth="1"/>
    <x:col min="6" max="6" width="55" hidden="0" customWidth="1"/>
    <x:col min="7" max="7" width="24" hidden="0" customWidth="1"/>
    <x:col min="8" max="8" width="32" hidden="0" customWidth="1"/>
    <x:col min="9" max="9" width="16" hidden="0" customWidth="1"/>
    <x:col min="10" max="10" width="16" hidden="0" customWidth="1"/>
    <x:col min="11" max="11" width="28" hidden="0" customWidth="1"/>
    <x:col min="12" max="12" width="24" hidden="0" customWidth="1"/>
    <x:col min="13" max="13" width="16" hidden="0" customWidth="1"/>
  </x:cols>
  <x:sheetData>
    <x:row r="1" ht="36" customHeight="1">
      <x:c r="A1" s="3" t="str">
        <x:v>GALANZU · DISTRIBUCIONES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7" t="str">
        <x:v>El Public Data Pack y sus 32 hojas son distintos del Data Catalog y sus registros de metadatos.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</x:row>
    <x:row r="3" ht="9" customHeight="1">
      <x:c r="A3" s="119"/>
      <x:c r="B3" s="119"/>
      <x:c r="C3" s="119"/>
      <x:c r="D3" s="119"/>
      <x:c r="E3" s="119"/>
      <x:c r="F3" s="119"/>
      <x:c r="G3" s="119"/>
      <x:c r="H3" s="119"/>
      <x:c r="I3" s="119"/>
      <x:c r="J3" s="119"/>
      <x:c r="K3" s="119"/>
      <x:c r="L3" s="119"/>
      <x:c r="M3" s="119"/>
    </x:row>
    <x:row r="4" ht="38" customHeight="1">
      <x:c r="A4" s="11" t="str">
        <x:v>Distribution_ID</x:v>
      </x:c>
      <x:c r="B4" s="11" t="str">
        <x:v>Dataset_ID</x:v>
      </x:c>
      <x:c r="C4" s="11" t="str">
        <x:v>Archivo</x:v>
      </x:c>
      <x:c r="D4" s="11" t="str">
        <x:v>Hoja_s</x:v>
      </x:c>
      <x:c r="E4" s="11" t="str">
        <x:v>Formato</x:v>
      </x:c>
      <x:c r="F4" s="11" t="str">
        <x:v>URL_acceso</x:v>
      </x:c>
      <x:c r="G4" s="11" t="str">
        <x:v>Licencia</x:v>
      </x:c>
      <x:c r="H4" s="11" t="str">
        <x:v>Derechos_acceso</x:v>
      </x:c>
      <x:c r="I4" s="11" t="str">
        <x:v>Fecha_publicación</x:v>
      </x:c>
      <x:c r="J4" s="11" t="str">
        <x:v>Fecha_modificación</x:v>
      </x:c>
      <x:c r="K4" s="11" t="str">
        <x:v>Estado</x:v>
      </x:c>
      <x:c r="L4" s="11" t="str">
        <x:v>Checksum</x:v>
      </x:c>
      <x:c r="M4" s="11" t="str">
        <x:v>Control_ID</x:v>
      </x:c>
    </x:row>
    <x:row r="5" ht="46" customHeight="1">
      <x:c r="A5" s="15" t="str">
        <x:v>DIST-D01</x:v>
      </x:c>
      <x:c r="B5" s="15" t="str">
        <x:v>D01</x:v>
      </x:c>
      <x:c r="C5" s="15" t="str">
        <x:v>GALANZU_RECERCA_01_Public_Data_Pack_v1_0_1.xlsx</x:v>
      </x:c>
      <x:c r="D5" s="15" t="str">
        <x:v>Turismo_Anual | Gasto_Real</x:v>
      </x:c>
      <x:c r="E5" s="15" t="str">
        <x:v>XLSX</x:v>
      </x:c>
      <x:c r="F5" s="121" t="str">
        <x:v>https://galanzu.es/publicaciones/recerca-01/data-pack.xlsx</x:v>
      </x:c>
      <x:c r="G5" s="15" t="str">
        <x:v>Pendiente de verificar</x:v>
      </x:c>
      <x:c r="H5" s="15" t="str">
        <x:v>Acceso público; reutilización por verificar</x:v>
      </x:c>
      <x:c r="I5" s="16" t="n">
        <x:v>46258</x:v>
      </x:c>
      <x:c r="J5" s="16" t="n">
        <x:v>46258</x:v>
      </x:c>
      <x:c r="K5" s="15" t="str">
        <x:v>Definitiva para RECERCA 01</x:v>
      </x:c>
      <x:c r="L5" s="15" t="str">
        <x:v>No publicado en v0.1</x:v>
      </x:c>
      <x:c r="M5" s="15" t="str">
        <x:f>IF(COUNTIF('Datasets'!$A$5:$A$19,B5)=1,"OK","HUERFANO")</x:f>
        <x:v>OK</x:v>
      </x:c>
    </x:row>
    <x:row r="6" ht="46" customHeight="1">
      <x:c r="A6" s="15" t="str">
        <x:v>DIST-D02</x:v>
      </x:c>
      <x:c r="B6" s="15" t="str">
        <x:v>D02</x:v>
      </x:c>
      <x:c r="C6" s="15" t="str">
        <x:v>GALANZU_RECERCA_01_Public_Data_Pack_v1_0_1.xlsx</x:v>
      </x:c>
      <x:c r="D6" s="15" t="str">
        <x:v>IPH_Mensual | IPH_Anual</x:v>
      </x:c>
      <x:c r="E6" s="15" t="str">
        <x:v>XLSX</x:v>
      </x:c>
      <x:c r="F6" s="121" t="str">
        <x:v>https://galanzu.es/publicaciones/recerca-01/data-pack.xlsx</x:v>
      </x:c>
      <x:c r="G6" s="15" t="str">
        <x:v>Pendiente de verificar</x:v>
      </x:c>
      <x:c r="H6" s="15" t="str">
        <x:v>Acceso público; reutilización por verificar</x:v>
      </x:c>
      <x:c r="I6" s="16" t="n">
        <x:v>46258</x:v>
      </x:c>
      <x:c r="J6" s="16" t="n">
        <x:v>46258</x:v>
      </x:c>
      <x:c r="K6" s="15" t="str">
        <x:v>Definitiva para RECERCA 01</x:v>
      </x:c>
      <x:c r="L6" s="15" t="str">
        <x:v>No publicado en v0.1</x:v>
      </x:c>
      <x:c r="M6" s="15" t="str">
        <x:f>IF(COUNTIF('Datasets'!$A$5:$A$19,B6)=1,"OK","HUERFANO")</x:f>
        <x:v>OK</x:v>
      </x:c>
    </x:row>
    <x:row r="7" ht="46" customHeight="1">
      <x:c r="A7" s="15" t="str">
        <x:v>DIST-D03</x:v>
      </x:c>
      <x:c r="B7" s="15" t="str">
        <x:v>D03</x:v>
      </x:c>
      <x:c r="C7" s="15" t="str">
        <x:v>GALANZU_RECERCA_01_Public_Data_Pack_v1_0_1.xlsx</x:v>
      </x:c>
      <x:c r="D7" s="15" t="str">
        <x:v>Agua_Insular | Agua_Municipal</x:v>
      </x:c>
      <x:c r="E7" s="15" t="str">
        <x:v>XLSX</x:v>
      </x:c>
      <x:c r="F7" s="121" t="str">
        <x:v>https://galanzu.es/publicaciones/recerca-01/data-pack.xlsx</x:v>
      </x:c>
      <x:c r="G7" s="15" t="str">
        <x:v>Pendiente de verificar</x:v>
      </x:c>
      <x:c r="H7" s="15" t="str">
        <x:v>Acceso público; reutilización por verificar</x:v>
      </x:c>
      <x:c r="I7" s="16" t="n">
        <x:v>46258</x:v>
      </x:c>
      <x:c r="J7" s="16" t="n">
        <x:v>46258</x:v>
      </x:c>
      <x:c r="K7" s="15" t="str">
        <x:v>Definitiva para RECERCA 01</x:v>
      </x:c>
      <x:c r="L7" s="15" t="str">
        <x:v>No publicado en v0.1</x:v>
      </x:c>
      <x:c r="M7" s="15" t="str">
        <x:f>IF(COUNTIF('Datasets'!$A$5:$A$19,B7)=1,"OK","HUERFANO")</x:f>
        <x:v>OK</x:v>
      </x:c>
    </x:row>
    <x:row r="8" ht="46" customHeight="1">
      <x:c r="A8" s="15" t="str">
        <x:v>DIST-D04</x:v>
      </x:c>
      <x:c r="B8" s="15" t="str">
        <x:v>D04</x:v>
      </x:c>
      <x:c r="C8" s="15" t="str">
        <x:v>GALANZU_RECERCA_01_Public_Data_Pack_v1_0_1.xlsx</x:v>
      </x:c>
      <x:c r="D8" s="15" t="str">
        <x:v>Finanzas_PGC</x:v>
      </x:c>
      <x:c r="E8" s="15" t="str">
        <x:v>XLSX</x:v>
      </x:c>
      <x:c r="F8" s="121" t="str">
        <x:v>https://galanzu.es/publicaciones/recerca-01/data-pack.xlsx</x:v>
      </x:c>
      <x:c r="G8" s="15" t="str">
        <x:v>Pendiente de verificar</x:v>
      </x:c>
      <x:c r="H8" s="15" t="str">
        <x:v>Acceso público; reutilización por verificar</x:v>
      </x:c>
      <x:c r="I8" s="16" t="n">
        <x:v>46258</x:v>
      </x:c>
      <x:c r="J8" s="16" t="n">
        <x:v>46258</x:v>
      </x:c>
      <x:c r="K8" s="15" t="str">
        <x:v>Definitiva para RECERCA 01</x:v>
      </x:c>
      <x:c r="L8" s="15" t="str">
        <x:v>No publicado en v0.1</x:v>
      </x:c>
      <x:c r="M8" s="15" t="str">
        <x:f>IF(COUNTIF('Datasets'!$A$5:$A$19,B8)=1,"OK","HUERFANO")</x:f>
        <x:v>OK</x:v>
      </x:c>
    </x:row>
    <x:row r="9" ht="46" customHeight="1">
      <x:c r="A9" s="15" t="str">
        <x:v>DIST-D05</x:v>
      </x:c>
      <x:c r="B9" s="15" t="str">
        <x:v>D05</x:v>
      </x:c>
      <x:c r="C9" s="15" t="str">
        <x:v>GALANZU_RECERCA_01_Public_Data_Pack_v1_0_1.xlsx</x:v>
      </x:c>
      <x:c r="D9" s="15" t="str">
        <x:v>Residuos_2022</x:v>
      </x:c>
      <x:c r="E9" s="15" t="str">
        <x:v>XLSX</x:v>
      </x:c>
      <x:c r="F9" s="121" t="str">
        <x:v>https://galanzu.es/publicaciones/recerca-01/data-pack.xlsx</x:v>
      </x:c>
      <x:c r="G9" s="15" t="str">
        <x:v>Pendiente de verificar</x:v>
      </x:c>
      <x:c r="H9" s="15" t="str">
        <x:v>Acceso público; reutilización por verificar</x:v>
      </x:c>
      <x:c r="I9" s="16" t="n">
        <x:v>46258</x:v>
      </x:c>
      <x:c r="J9" s="16" t="n">
        <x:v>46258</x:v>
      </x:c>
      <x:c r="K9" s="15" t="str">
        <x:v>Definitiva para RECERCA 01</x:v>
      </x:c>
      <x:c r="L9" s="15" t="str">
        <x:v>No publicado en v0.1</x:v>
      </x:c>
      <x:c r="M9" s="15" t="str">
        <x:f>IF(COUNTIF('Datasets'!$A$5:$A$19,B9)=1,"OK","HUERFANO")</x:f>
        <x:v>OK</x:v>
      </x:c>
    </x:row>
    <x:row r="10" ht="46" customHeight="1">
      <x:c r="A10" s="15" t="str">
        <x:v>DIST-D06</x:v>
      </x:c>
      <x:c r="B10" s="15" t="str">
        <x:v>D06</x:v>
      </x:c>
      <x:c r="C10" s="15" t="str">
        <x:v>GALANZU_RECERCA_01_Public_Data_Pack_v1_0_1.xlsx</x:v>
      </x:c>
      <x:c r="D10" s="15" t="str">
        <x:v>Residuos_2023</x:v>
      </x:c>
      <x:c r="E10" s="15" t="str">
        <x:v>XLSX</x:v>
      </x:c>
      <x:c r="F10" s="121" t="str">
        <x:v>https://galanzu.es/publicaciones/recerca-01/data-pack.xlsx</x:v>
      </x:c>
      <x:c r="G10" s="15" t="str">
        <x:v>Pendiente de verificar</x:v>
      </x:c>
      <x:c r="H10" s="15" t="str">
        <x:v>Acceso público; reutilización por verificar</x:v>
      </x:c>
      <x:c r="I10" s="16" t="n">
        <x:v>46258</x:v>
      </x:c>
      <x:c r="J10" s="16" t="n">
        <x:v>46258</x:v>
      </x:c>
      <x:c r="K10" s="15" t="str">
        <x:v>Definitiva para RECERCA 01</x:v>
      </x:c>
      <x:c r="L10" s="15" t="str">
        <x:v>No publicado en v0.1</x:v>
      </x:c>
      <x:c r="M10" s="15" t="str">
        <x:f>IF(COUNTIF('Datasets'!$A$5:$A$19,B10)=1,"OK","HUERFANO")</x:f>
        <x:v>OK</x:v>
      </x:c>
    </x:row>
    <x:row r="11" ht="46" customHeight="1">
      <x:c r="A11" s="15" t="str">
        <x:v>DIST-D07</x:v>
      </x:c>
      <x:c r="B11" s="15" t="str">
        <x:v>D07</x:v>
      </x:c>
      <x:c r="C11" s="15" t="str">
        <x:v>GALANZU_RECERCA_01_Public_Data_Pack_v1_0_1.xlsx</x:v>
      </x:c>
      <x:c r="D11" s="15" t="str">
        <x:v>PaP_2024 | Validacion_2024</x:v>
      </x:c>
      <x:c r="E11" s="15" t="str">
        <x:v>XLSX</x:v>
      </x:c>
      <x:c r="F11" s="121" t="str">
        <x:v>https://galanzu.es/publicaciones/recerca-01/data-pack.xlsx</x:v>
      </x:c>
      <x:c r="G11" s="15" t="str">
        <x:v>Pendiente de verificar</x:v>
      </x:c>
      <x:c r="H11" s="15" t="str">
        <x:v>Acceso público; reutilización por verificar</x:v>
      </x:c>
      <x:c r="I11" s="16" t="n">
        <x:v>46258</x:v>
      </x:c>
      <x:c r="J11" s="16" t="n">
        <x:v>46258</x:v>
      </x:c>
      <x:c r="K11" s="15" t="str">
        <x:v>Definitiva para RECERCA 01</x:v>
      </x:c>
      <x:c r="L11" s="15" t="str">
        <x:v>No publicado en v0.1</x:v>
      </x:c>
      <x:c r="M11" s="15" t="str">
        <x:f>IF(COUNTIF('Datasets'!$A$5:$A$19,B11)=1,"OK","HUERFANO")</x:f>
        <x:v>OK</x:v>
      </x:c>
    </x:row>
    <x:row r="12" ht="46" customHeight="1">
      <x:c r="A12" s="15" t="str">
        <x:v>DIST-D08</x:v>
      </x:c>
      <x:c r="B12" s="15" t="str">
        <x:v>D08</x:v>
      </x:c>
      <x:c r="C12" s="15" t="str">
        <x:v>GALANZU_RECERCA_01_Public_Data_Pack_v1_0_1.xlsx</x:v>
      </x:c>
      <x:c r="D12" s="15" t="str">
        <x:v>Panel_Residuos | Comparativa_PaP</x:v>
      </x:c>
      <x:c r="E12" s="15" t="str">
        <x:v>XLSX</x:v>
      </x:c>
      <x:c r="F12" s="121" t="str">
        <x:v>https://galanzu.es/publicaciones/recerca-01/data-pack.xlsx</x:v>
      </x:c>
      <x:c r="G12" s="15" t="str">
        <x:v>Pendiente de verificar</x:v>
      </x:c>
      <x:c r="H12" s="15" t="str">
        <x:v>Acceso público; reutilización por verificar</x:v>
      </x:c>
      <x:c r="I12" s="16" t="n">
        <x:v>46258</x:v>
      </x:c>
      <x:c r="J12" s="16" t="n">
        <x:v>46258</x:v>
      </x:c>
      <x:c r="K12" s="15" t="str">
        <x:v>Definitiva para RECERCA 01</x:v>
      </x:c>
      <x:c r="L12" s="15" t="str">
        <x:v>No publicado en v0.1</x:v>
      </x:c>
      <x:c r="M12" s="15" t="str">
        <x:f>IF(COUNTIF('Datasets'!$A$5:$A$19,B12)=1,"OK","HUERFANO")</x:f>
        <x:v>OK</x:v>
      </x:c>
    </x:row>
    <x:row r="13" ht="46" customHeight="1">
      <x:c r="A13" s="15" t="str">
        <x:v>DIST-D09</x:v>
      </x:c>
      <x:c r="B13" s="15" t="str">
        <x:v>D09</x:v>
      </x:c>
      <x:c r="C13" s="15" t="str">
        <x:v>GALANZU_RECERCA_01_Public_Data_Pack_v1_0_1.xlsx</x:v>
      </x:c>
      <x:c r="D13" s="15" t="str">
        <x:v>PaP_2024 | Comparativa_PaP</x:v>
      </x:c>
      <x:c r="E13" s="15" t="str">
        <x:v>XLSX</x:v>
      </x:c>
      <x:c r="F13" s="121" t="str">
        <x:v>https://galanzu.es/publicaciones/recerca-01/data-pack.xlsx</x:v>
      </x:c>
      <x:c r="G13" s="15" t="str">
        <x:v>Pendiente de verificar</x:v>
      </x:c>
      <x:c r="H13" s="15" t="str">
        <x:v>Acceso público; reutilización por verificar</x:v>
      </x:c>
      <x:c r="I13" s="16" t="n">
        <x:v>46258</x:v>
      </x:c>
      <x:c r="J13" s="16" t="n">
        <x:v>46258</x:v>
      </x:c>
      <x:c r="K13" s="15" t="str">
        <x:v>Definitiva para RECERCA 01</x:v>
      </x:c>
      <x:c r="L13" s="15" t="str">
        <x:v>No publicado en v0.1</x:v>
      </x:c>
      <x:c r="M13" s="15" t="str">
        <x:f>IF(COUNTIF('Datasets'!$A$5:$A$19,B13)=1,"OK","HUERFANO")</x:f>
        <x:v>OK</x:v>
      </x:c>
    </x:row>
    <x:row r="14" ht="46" customHeight="1">
      <x:c r="A14" s="15" t="str">
        <x:v>DIST-D10</x:v>
      </x:c>
      <x:c r="B14" s="15" t="str">
        <x:v>D10</x:v>
      </x:c>
      <x:c r="C14" s="15" t="str">
        <x:v>GALANZU_RECERCA_01_Public_Data_Pack_v1_0_1.xlsx</x:v>
      </x:c>
      <x:c r="D14" s="15" t="str">
        <x:v>HoReCa</x:v>
      </x:c>
      <x:c r="E14" s="15" t="str">
        <x:v>XLSX</x:v>
      </x:c>
      <x:c r="F14" s="121" t="str">
        <x:v>https://galanzu.es/publicaciones/recerca-01/data-pack.xlsx</x:v>
      </x:c>
      <x:c r="G14" s="15" t="str">
        <x:v>Pendiente de verificar</x:v>
      </x:c>
      <x:c r="H14" s="15" t="str">
        <x:v>Acceso público; reutilización por verificar</x:v>
      </x:c>
      <x:c r="I14" s="16" t="n">
        <x:v>46258</x:v>
      </x:c>
      <x:c r="J14" s="16" t="n">
        <x:v>46258</x:v>
      </x:c>
      <x:c r="K14" s="15" t="str">
        <x:v>Definitiva para RECERCA 01</x:v>
      </x:c>
      <x:c r="L14" s="15" t="str">
        <x:v>No publicado en v0.1</x:v>
      </x:c>
      <x:c r="M14" s="15" t="str">
        <x:f>IF(COUNTIF('Datasets'!$A$5:$A$19,B14)=1,"OK","HUERFANO")</x:f>
        <x:v>OK</x:v>
      </x:c>
    </x:row>
    <x:row r="15" ht="46" customHeight="1">
      <x:c r="A15" s="15" t="str">
        <x:v>DIST-D11</x:v>
      </x:c>
      <x:c r="B15" s="15" t="str">
        <x:v>D11</x:v>
      </x:c>
      <x:c r="C15" s="15" t="str">
        <x:v>GALANZU_RECERCA_01_Public_Data_Pack_v1_0_1.xlsx</x:v>
      </x:c>
      <x:c r="D15" s="15" t="str">
        <x:v>PescArt</x:v>
      </x:c>
      <x:c r="E15" s="15" t="str">
        <x:v>XLSX</x:v>
      </x:c>
      <x:c r="F15" s="121" t="str">
        <x:v>https://galanzu.es/publicaciones/recerca-01/data-pack.xlsx</x:v>
      </x:c>
      <x:c r="G15" s="15" t="str">
        <x:v>Pendiente de verificar</x:v>
      </x:c>
      <x:c r="H15" s="15" t="str">
        <x:v>Acceso público; reutilización por verificar</x:v>
      </x:c>
      <x:c r="I15" s="16" t="n">
        <x:v>46258</x:v>
      </x:c>
      <x:c r="J15" s="16" t="n">
        <x:v>46258</x:v>
      </x:c>
      <x:c r="K15" s="15" t="str">
        <x:v>Definitiva para RECERCA 01</x:v>
      </x:c>
      <x:c r="L15" s="15" t="str">
        <x:v>No publicado en v0.1</x:v>
      </x:c>
      <x:c r="M15" s="15" t="str">
        <x:f>IF(COUNTIF('Datasets'!$A$5:$A$19,B15)=1,"OK","HUERFANO")</x:f>
        <x:v>OK</x:v>
      </x:c>
    </x:row>
    <x:row r="16" ht="46" customHeight="1">
      <x:c r="A16" s="15" t="str">
        <x:v>DIST-D12</x:v>
      </x:c>
      <x:c r="B16" s="15" t="str">
        <x:v>D12</x:v>
      </x:c>
      <x:c r="C16" s="15" t="str">
        <x:v>GALANZU_RECERCA_01_Public_Data_Pack_v1_0_1.xlsx</x:v>
      </x:c>
      <x:c r="D16" s="15" t="str">
        <x:v>Sullestrar</x:v>
      </x:c>
      <x:c r="E16" s="15" t="str">
        <x:v>XLSX</x:v>
      </x:c>
      <x:c r="F16" s="121" t="str">
        <x:v>https://galanzu.es/publicaciones/recerca-01/data-pack.xlsx</x:v>
      </x:c>
      <x:c r="G16" s="15" t="str">
        <x:v>Pendiente de verificar</x:v>
      </x:c>
      <x:c r="H16" s="15" t="str">
        <x:v>Acceso público; reutilización por verificar</x:v>
      </x:c>
      <x:c r="I16" s="16" t="n">
        <x:v>46258</x:v>
      </x:c>
      <x:c r="J16" s="16" t="n">
        <x:v>46258</x:v>
      </x:c>
      <x:c r="K16" s="15" t="str">
        <x:v>Definitiva para RECERCA 01</x:v>
      </x:c>
      <x:c r="L16" s="15" t="str">
        <x:v>No publicado en v0.1</x:v>
      </x:c>
      <x:c r="M16" s="15" t="str">
        <x:f>IF(COUNTIF('Datasets'!$A$5:$A$19,B16)=1,"OK","HUERFANO")</x:f>
        <x:v>OK</x:v>
      </x:c>
    </x:row>
    <x:row r="17" ht="46" customHeight="1">
      <x:c r="A17" s="15" t="str">
        <x:v>DIST-D13</x:v>
      </x:c>
      <x:c r="B17" s="15" t="str">
        <x:v>D13</x:v>
      </x:c>
      <x:c r="C17" s="15" t="str">
        <x:v>GALANZU_RECERCA_01_Public_Data_Pack_v1_0_1.xlsx</x:v>
      </x:c>
      <x:c r="D17" s="15" t="str">
        <x:v>Illa_Aire</x:v>
      </x:c>
      <x:c r="E17" s="15" t="str">
        <x:v>XLSX</x:v>
      </x:c>
      <x:c r="F17" s="121" t="str">
        <x:v>https://galanzu.es/publicaciones/recerca-01/data-pack.xlsx</x:v>
      </x:c>
      <x:c r="G17" s="15" t="str">
        <x:v>Pendiente de verificar</x:v>
      </x:c>
      <x:c r="H17" s="15" t="str">
        <x:v>Acceso público; reutilización por verificar</x:v>
      </x:c>
      <x:c r="I17" s="16" t="n">
        <x:v>46258</x:v>
      </x:c>
      <x:c r="J17" s="16" t="n">
        <x:v>46258</x:v>
      </x:c>
      <x:c r="K17" s="15" t="str">
        <x:v>Definitiva para RECERCA 01</x:v>
      </x:c>
      <x:c r="L17" s="15" t="str">
        <x:v>No publicado en v0.1</x:v>
      </x:c>
      <x:c r="M17" s="15" t="str">
        <x:f>IF(COUNTIF('Datasets'!$A$5:$A$19,B17)=1,"OK","HUERFANO")</x:f>
        <x:v>OK</x:v>
      </x:c>
    </x:row>
    <x:row r="18" ht="46" customHeight="1">
      <x:c r="A18" s="15" t="str">
        <x:v>DIST-D14</x:v>
      </x:c>
      <x:c r="B18" s="15" t="str">
        <x:v>D14</x:v>
      </x:c>
      <x:c r="C18" s="15" t="str">
        <x:v>GALANZU_RECERCA_01_Public_Data_Pack_v1_0_1.xlsx</x:v>
      </x:c>
      <x:c r="D18" s="15" t="str">
        <x:v>Policy_Illa</x:v>
      </x:c>
      <x:c r="E18" s="15" t="str">
        <x:v>XLSX</x:v>
      </x:c>
      <x:c r="F18" s="121" t="str">
        <x:v>https://galanzu.es/publicaciones/recerca-01/data-pack.xlsx</x:v>
      </x:c>
      <x:c r="G18" s="15" t="str">
        <x:v>Pendiente de verificar</x:v>
      </x:c>
      <x:c r="H18" s="15" t="str">
        <x:v>Acceso público; reutilización por verificar</x:v>
      </x:c>
      <x:c r="I18" s="16" t="n">
        <x:v>46258</x:v>
      </x:c>
      <x:c r="J18" s="16" t="n">
        <x:v>46258</x:v>
      </x:c>
      <x:c r="K18" s="15" t="str">
        <x:v>Definitiva para RECERCA 01</x:v>
      </x:c>
      <x:c r="L18" s="15" t="str">
        <x:v>No publicado en v0.1</x:v>
      </x:c>
      <x:c r="M18" s="15" t="str">
        <x:f>IF(COUNTIF('Datasets'!$A$5:$A$19,B18)=1,"OK","HUERFANO")</x:f>
        <x:v>OK</x:v>
      </x:c>
    </x:row>
    <x:row r="19" ht="46" customHeight="1">
      <x:c r="A19" s="15" t="str">
        <x:v>DIST-D15</x:v>
      </x:c>
      <x:c r="B19" s="15" t="str">
        <x:v>D15</x:v>
      </x:c>
      <x:c r="C19" s="15" t="str">
        <x:v>GALANZU_RECERCA_01_Public_Data_Pack_v1_0_1.xlsx</x:v>
      </x:c>
      <x:c r="D19" s="15" t="str">
        <x:v>Policy_Illa | Brechas</x:v>
      </x:c>
      <x:c r="E19" s="15" t="str">
        <x:v>XLSX</x:v>
      </x:c>
      <x:c r="F19" s="121" t="str">
        <x:v>https://galanzu.es/publicaciones/recerca-01/data-pack.xlsx</x:v>
      </x:c>
      <x:c r="G19" s="15" t="str">
        <x:v>Pendiente de verificar</x:v>
      </x:c>
      <x:c r="H19" s="15" t="str">
        <x:v>Acceso público; reutilización por verificar</x:v>
      </x:c>
      <x:c r="I19" s="16" t="n">
        <x:v>46258</x:v>
      </x:c>
      <x:c r="J19" s="16" t="n">
        <x:v>46258</x:v>
      </x:c>
      <x:c r="K19" s="15" t="str">
        <x:v>Definitiva para RECERCA 01</x:v>
      </x:c>
      <x:c r="L19" s="15" t="str">
        <x:v>No publicado en v0.1</x:v>
      </x:c>
      <x:c r="M19" s="15" t="str">
        <x:f>IF(COUNTIF('Datasets'!$A$5:$A$19,B19)=1,"OK","HUERFANO")</x:f>
        <x:v>OK</x:v>
      </x:c>
    </x:row>
  </x:sheetData>
  <x:mergeCells>
    <x:mergeCell ref="A1:M1"/>
    <x:mergeCell ref="A2:M2"/>
  </x:mergeCells>
  <x:pageMargins left="0.7" right="0.7" top="0.75" bottom="0.75" header="0.3" footer="0.3"/>
  <x:tableParts count="1">
    <x:tablePart xmlns:r="http://schemas.openxmlformats.org/officeDocument/2006/relationships" r:id="R6cda79f4c5aa4808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6" hidden="0" customWidth="1"/>
    <x:col min="5" max="5" width="22" hidden="0" customWidth="1"/>
    <x:col min="6" max="6" width="58" hidden="0" customWidth="1"/>
  </x:cols>
  <x:sheetData>
    <x:row r="1" ht="36" customHeight="1">
      <x:c r="A1" s="3" t="str">
        <x:v>GALANZU · CONTROL DE CALIDAD v1.0</x:v>
      </x:c>
      <x:c r="B1" s="3"/>
      <x:c r="C1" s="3"/>
      <x:c r="D1" s="3"/>
      <x:c r="E1" s="3"/>
      <x:c r="F1" s="3"/>
    </x:row>
    <x:row r="2" ht="30" customHeight="1">
      <x:c r="A2" s="7" t="str">
        <x:v>PASS confirma coherencia; WARN identifica metadatos pendientes sin ocultarlos.</x:v>
      </x:c>
      <x:c r="B2" s="7"/>
      <x:c r="C2" s="7"/>
      <x:c r="D2" s="7"/>
      <x:c r="E2" s="7"/>
      <x:c r="F2" s="7"/>
    </x:row>
    <x:row r="3" ht="9" customHeight="1">
      <x:c r="A3" s="119"/>
      <x:c r="B3" s="119"/>
      <x:c r="C3" s="119"/>
      <x:c r="D3" s="119"/>
      <x:c r="E3" s="119"/>
      <x:c r="F3" s="119"/>
    </x:row>
    <x:row r="4" ht="38" customHeight="1">
      <x:c r="A4" s="11" t="str">
        <x:v>Control</x:v>
      </x:c>
      <x:c r="B4" s="11" t="str">
        <x:v>Resultado</x:v>
      </x:c>
      <x:c r="C4" s="11" t="str">
        <x:v>Esperado</x:v>
      </x:c>
      <x:c r="D4" s="11" t="str">
        <x:v>Estado</x:v>
      </x:c>
      <x:c r="E4" s="11" t="str">
        <x:v>Fuente</x:v>
      </x:c>
      <x:c r="F4" s="11" t="str">
        <x:v>Interpretación</x:v>
      </x:c>
    </x:row>
    <x:row r="5" ht="40" customHeight="1">
      <x:c r="A5" s="15" t="str">
        <x:v>Datasets catalogados</x:v>
      </x:c>
      <x:c r="B5" s="15" t="n">
        <x:f>COUNTA('Datasets'!$A$5:$A$19)</x:f>
        <x:v>15</x:v>
      </x:c>
      <x:c r="C5" s="15" t="n">
        <x:v>15</x:v>
      </x:c>
      <x:c r="D5" s="15" t="str">
        <x:f>IF(B5=C5,"PASS","FAIL")</x:f>
        <x:v>PASS</x:v>
      </x:c>
      <x:c r="E5" s="15" t="str">
        <x:v>Datasets</x:v>
      </x:c>
      <x:c r="F5" s="15" t="str">
        <x:v>Inventario completo de RECERCA 01.</x:v>
      </x:c>
    </x:row>
    <x:row r="6" ht="40" customHeight="1">
      <x:c r="A6" s="15" t="str">
        <x:v>IDs de dataset duplicados</x:v>
      </x:c>
      <x:c r="B6" s="15" t="n">
        <x:f>COUNTIF('Datasets'!$AF$5:$AF$19,"DUPLICADO")</x:f>
        <x:v>0</x:v>
      </x:c>
      <x:c r="C6" s="15" t="n">
        <x:v>0</x:v>
      </x:c>
      <x:c r="D6" s="15" t="str">
        <x:f>IF(B6=C6,"PASS","FAIL")</x:f>
        <x:v>PASS</x:v>
      </x:c>
      <x:c r="E6" s="15" t="str">
        <x:v>Datasets</x:v>
      </x:c>
      <x:c r="F6" s="15" t="str">
        <x:v>No se esperan IDs repetidos.</x:v>
      </x:c>
    </x:row>
    <x:row r="7" ht="40" customHeight="1">
      <x:c r="A7" s="15" t="str">
        <x:v>Fuentes únicas</x:v>
      </x:c>
      <x:c r="B7" s="15" t="n">
        <x:f>COUNTA('Fuentes'!$A$5:$A$135)</x:f>
        <x:v>131</x:v>
      </x:c>
      <x:c r="C7" s="15" t="n">
        <x:v>131</x:v>
      </x:c>
      <x:c r="D7" s="15" t="str">
        <x:f>IF(B7=C7,"PASS","FAIL")</x:f>
        <x:v>PASS</x:v>
      </x:c>
      <x:c r="E7" s="15" t="str">
        <x:v>Fuentes</x:v>
      </x:c>
      <x:c r="F7" s="15" t="str">
        <x:v>Dos pares v0.1 fusionados sin perder URLs ni usos.</x:v>
      </x:c>
    </x:row>
    <x:row r="8" ht="40" customHeight="1">
      <x:c r="A8" s="15" t="str">
        <x:v>IDs de fuente duplicados</x:v>
      </x:c>
      <x:c r="B8" s="15" t="n">
        <x:f>COUNTIF('Fuentes'!$AB$5:$AB$135,"DUPLICADO")</x:f>
        <x:v>0</x:v>
      </x:c>
      <x:c r="C8" s="15" t="n">
        <x:v>0</x:v>
      </x:c>
      <x:c r="D8" s="15" t="str">
        <x:f>IF(B8=C8,"PASS","FAIL")</x:f>
        <x:v>PASS</x:v>
      </x:c>
      <x:c r="E8" s="15" t="str">
        <x:v>Fuentes</x:v>
      </x:c>
      <x:c r="F8" s="15" t="str">
        <x:v>La v1.0 exige unicidad.</x:v>
      </x:c>
    </x:row>
    <x:row r="9" ht="40" customHeight="1">
      <x:c r="A9" s="15" t="str">
        <x:v>Fuentes verificadas</x:v>
      </x:c>
      <x:c r="B9" s="15" t="n">
        <x:f>COUNTIF('Fuentes'!$N$5:$N$135,"Verificada")</x:f>
        <x:v>122</x:v>
      </x:c>
      <x:c r="C9" s="15" t="n">
        <x:v>122</x:v>
      </x:c>
      <x:c r="D9" s="15" t="str">
        <x:f>IF(B9=C9,"PASS","FAIL")</x:f>
        <x:v>PASS</x:v>
      </x:c>
      <x:c r="E9" s="15" t="str">
        <x:v>Fuentes</x:v>
      </x:c>
      <x:c r="F9" s="15" t="str">
        <x:v>Estado normalizado tras fusión.</x:v>
      </x:c>
    </x:row>
    <x:row r="10" ht="40" customHeight="1">
      <x:c r="A10" s="15" t="str">
        <x:v>Fuentes localizadas</x:v>
      </x:c>
      <x:c r="B10" s="15" t="n">
        <x:f>COUNTIF('Fuentes'!$N$5:$N$135,"Localizada - extracción pendiente")</x:f>
        <x:v>6</x:v>
      </x:c>
      <x:c r="C10" s="15" t="n">
        <x:v>6</x:v>
      </x:c>
      <x:c r="D10" s="15" t="str">
        <x:f>IF(B10=C10,"PASS","FAIL")</x:f>
        <x:v>PASS</x:v>
      </x:c>
      <x:c r="E10" s="15" t="str">
        <x:v>Fuentes</x:v>
      </x:c>
      <x:c r="F10" s="15" t="str">
        <x:v>Extracción o acceso pendiente.</x:v>
      </x:c>
    </x:row>
    <x:row r="11" ht="40" customHeight="1">
      <x:c r="A11" s="15" t="str">
        <x:v>Fuentes secundarias</x:v>
      </x:c>
      <x:c r="B11" s="15" t="n">
        <x:f>COUNTIF('Fuentes'!$N$5:$N$135,"Secundaria / contraste")</x:f>
        <x:v>3</x:v>
      </x:c>
      <x:c r="C11" s="15" t="n">
        <x:v>3</x:v>
      </x:c>
      <x:c r="D11" s="15" t="str">
        <x:f>IF(B11=C11,"PASS","FAIL")</x:f>
        <x:v>PASS</x:v>
      </x:c>
      <x:c r="E11" s="15" t="str">
        <x:v>Fuentes</x:v>
      </x:c>
      <x:c r="F11" s="15" t="str">
        <x:v>Conservadas para contraste.</x:v>
      </x:c>
    </x:row>
    <x:row r="12" ht="40" customHeight="1">
      <x:c r="A12" s="15" t="str">
        <x:v>Suma de estados de fuente</x:v>
      </x:c>
      <x:c r="B12" s="15" t="n">
        <x:f>SUM(B9:B11)</x:f>
        <x:v>131</x:v>
      </x:c>
      <x:c r="C12" s="15" t="n">
        <x:f>B7</x:f>
        <x:v>131</x:v>
      </x:c>
      <x:c r="D12" s="15" t="str">
        <x:f>IF(B12=C12,"PASS","FAIL")</x:f>
        <x:v>PASS</x:v>
      </x:c>
      <x:c r="E12" s="15" t="str">
        <x:v>Fuentes</x:v>
      </x:c>
      <x:c r="F12" s="15" t="str">
        <x:v>Debe reconciliar con fuentes únicas.</x:v>
      </x:c>
    </x:row>
    <x:row r="13" ht="40" customHeight="1">
      <x:c r="A13" s="15" t="str">
        <x:v>Relaciones huérfanas</x:v>
      </x:c>
      <x:c r="B13" s="15" t="n">
        <x:f>COUNTIF('Relaciones'!$I$5:$I$200,"HUERFANO")</x:f>
        <x:v>0</x:v>
      </x:c>
      <x:c r="C13" s="15" t="n">
        <x:v>0</x:v>
      </x:c>
      <x:c r="D13" s="15" t="str">
        <x:f>IF(B13=C13,"PASS","FAIL")</x:f>
        <x:v>PASS</x:v>
      </x:c>
      <x:c r="E13" s="15" t="str">
        <x:v>Relaciones</x:v>
      </x:c>
      <x:c r="F13" s="15" t="str">
        <x:v>Todo Input_ID debe existir.</x:v>
      </x:c>
    </x:row>
    <x:row r="14" ht="40" customHeight="1">
      <x:c r="A14" s="15" t="str">
        <x:v>Procedencias huérfanas</x:v>
      </x:c>
      <x:c r="B14" s="15" t="n">
        <x:f>COUNTIF('Procedencia'!$N$5:$N$100,"HUERFANO")</x:f>
        <x:v>0</x:v>
      </x:c>
      <x:c r="C14" s="15" t="n">
        <x:v>0</x:v>
      </x:c>
      <x:c r="D14" s="15" t="str">
        <x:f>IF(B14=C14,"PASS","FAIL")</x:f>
        <x:v>PASS</x:v>
      </x:c>
      <x:c r="E14" s="15" t="str">
        <x:v>Procedencia</x:v>
      </x:c>
      <x:c r="F14" s="15" t="str">
        <x:v>Todo Dataset_ID debe existir.</x:v>
      </x:c>
    </x:row>
    <x:row r="15" ht="40" customHeight="1">
      <x:c r="A15" s="15" t="str">
        <x:v>Distribuciones huérfanas</x:v>
      </x:c>
      <x:c r="B15" s="15" t="n">
        <x:f>COUNTIF('Distribuciones'!$M$5:$M$19,"HUERFANO")</x:f>
        <x:v>0</x:v>
      </x:c>
      <x:c r="C15" s="15" t="n">
        <x:v>0</x:v>
      </x:c>
      <x:c r="D15" s="15" t="str">
        <x:f>IF(B15=C15,"PASS","FAIL")</x:f>
        <x:v>PASS</x:v>
      </x:c>
      <x:c r="E15" s="15" t="str">
        <x:v>Distribuciones</x:v>
      </x:c>
      <x:c r="F15" s="15" t="str">
        <x:v>Toda distribución debe apuntar a un dataset.</x:v>
      </x:c>
    </x:row>
    <x:row r="16" ht="40" customHeight="1">
      <x:c r="A16" s="15" t="str">
        <x:v>Imputaciones</x:v>
      </x:c>
      <x:c r="B16" s="15" t="n">
        <x:f>COUNTIF('Cobertura_QA'!$F$5:$F$19,"Sí")</x:f>
        <x:v>0</x:v>
      </x:c>
      <x:c r="C16" s="15" t="n">
        <x:v>0</x:v>
      </x:c>
      <x:c r="D16" s="15" t="str">
        <x:f>IF(B16=C16,"PASS","FAIL")</x:f>
        <x:v>PASS</x:v>
      </x:c>
      <x:c r="E16" s="15" t="str">
        <x:v>Cobertura_QA</x:v>
      </x:c>
      <x:c r="F16" s="15" t="str">
        <x:v>Regla de integridad: no imputar.</x:v>
      </x:c>
    </x:row>
    <x:row r="17" ht="40" customHeight="1">
      <x:c r="A17" s="15" t="str">
        <x:v>Brechas finales</x:v>
      </x:c>
      <x:c r="B17" s="15" t="n">
        <x:f>COUNTIF('Cobertura_QA'!$G$5:$G$19,"Sí")</x:f>
        <x:v>2</x:v>
      </x:c>
      <x:c r="C17" s="15" t="n">
        <x:v>2</x:v>
      </x:c>
      <x:c r="D17" s="15" t="str">
        <x:f>IF(B17=C17,"PASS","FAIL")</x:f>
        <x:v>PASS</x:v>
      </x:c>
      <x:c r="E17" s="15" t="str">
        <x:v>Cobertura_QA</x:v>
      </x:c>
      <x:c r="F17" s="15" t="str">
        <x:v>D07 y D15.</x:v>
      </x:c>
    </x:row>
    <x:row r="18" ht="40" customHeight="1">
      <x:c r="A18" s="15" t="str">
        <x:v>D08 esperado</x:v>
      </x:c>
      <x:c r="B18" s="15" t="n">
        <x:f>SUMIF('Cobertura_QA'!$A$5:$A$19,"D08",'Cobertura_QA'!$B$5:$B$19)</x:f>
        <x:v>288</x:v>
      </x:c>
      <x:c r="C18" s="15" t="n">
        <x:v>288</x:v>
      </x:c>
      <x:c r="D18" s="15" t="str">
        <x:f>IF(B18=C18,"PASS","FAIL")</x:f>
        <x:v>PASS</x:v>
      </x:c>
      <x:c r="E18" s="15" t="str">
        <x:v>Cobertura_QA</x:v>
      </x:c>
      <x:c r="F18" s="15" t="str">
        <x:v>Panel municipal 2022-2024.</x:v>
      </x:c>
    </x:row>
    <x:row r="19" ht="40" customHeight="1">
      <x:c r="A19" s="15" t="str">
        <x:v>D08 observado</x:v>
      </x:c>
      <x:c r="B19" s="15" t="n">
        <x:f>SUMIF('Cobertura_QA'!$A$5:$A$19,"D08",'Cobertura_QA'!$C$5:$C$19)</x:f>
        <x:v>210</x:v>
      </x:c>
      <x:c r="C19" s="15" t="n">
        <x:v>210</x:v>
      </x:c>
      <x:c r="D19" s="15" t="str">
        <x:f>IF(B19=C19,"PASS","FAIL")</x:f>
        <x:v>PASS</x:v>
      </x:c>
      <x:c r="E19" s="15" t="str">
        <x:v>Cobertura_QA</x:v>
      </x:c>
      <x:c r="F19" s="15" t="str">
        <x:v>Observaciones disponibles.</x:v>
      </x:c>
    </x:row>
    <x:row r="20" ht="40" customHeight="1">
      <x:c r="A20" s="15" t="str">
        <x:v>D08 missing</x:v>
      </x:c>
      <x:c r="B20" s="15" t="n">
        <x:f>SUMIF('Cobertura_QA'!$A$5:$A$19,"D08",'Cobertura_QA'!$D$5:$D$19)</x:f>
        <x:v>78</x:v>
      </x:c>
      <x:c r="C20" s="15" t="n">
        <x:v>78</x:v>
      </x:c>
      <x:c r="D20" s="15" t="str">
        <x:f>IF(B20=C20,"PASS","FAIL")</x:f>
        <x:v>PASS</x:v>
      </x:c>
      <x:c r="E20" s="15" t="str">
        <x:v>Cobertura_QA</x:v>
      </x:c>
      <x:c r="F20" s="15" t="str">
        <x:v>Brecha documental aceptada.</x:v>
      </x:c>
    </x:row>
    <x:row r="21" ht="40" customHeight="1">
      <x:c r="A21" s="15" t="str">
        <x:v>Hojas del Public Data Pack</x:v>
      </x:c>
      <x:c r="B21" s="15" t="n">
        <x:v>32</x:v>
      </x:c>
      <x:c r="C21" s="15" t="n">
        <x:v>32</x:v>
      </x:c>
      <x:c r="D21" s="15" t="str">
        <x:f>IF(B21=C21,"PASS","FAIL")</x:f>
        <x:v>PASS</x:v>
      </x:c>
      <x:c r="E21" s="15" t="str">
        <x:v>Data Pack</x:v>
      </x:c>
      <x:c r="F21" s="15" t="str">
        <x:v>Conteo separado del Data Catalog.</x:v>
      </x:c>
    </x:row>
    <x:row r="22" ht="40" customHeight="1">
      <x:c r="A22" s="15" t="str">
        <x:v>Licencias de dataset pendientes</x:v>
      </x:c>
      <x:c r="B22" s="15" t="n">
        <x:f>COUNTIF('Datasets'!$Z$5:$Z$19,"Pendiente de verificar")</x:f>
        <x:v>15</x:v>
      </x:c>
      <x:c r="C22" s="15" t="n">
        <x:v>0</x:v>
      </x:c>
      <x:c r="D22" s="15" t="str">
        <x:f>IF(B22=C22,"PASS","WARN")</x:f>
        <x:v>WARN</x:v>
      </x:c>
      <x:c r="E22" s="15" t="str">
        <x:v>Datasets</x:v>
      </x:c>
      <x:c r="F22" s="15" t="str">
        <x:v>WARN hasta verificar condiciones de reutilización.</x:v>
      </x:c>
    </x:row>
    <x:row r="23" ht="40" customHeight="1">
      <x:c r="A23" s="15" t="str">
        <x:v>Fechas de acceso fuente no documentadas</x:v>
      </x:c>
      <x:c r="B23" s="15" t="n">
        <x:f>COUNTIF('Fuentes'!$S$5:$S$135,"No documentada en v0.1")</x:f>
        <x:v>131</x:v>
      </x:c>
      <x:c r="C23" s="15" t="n">
        <x:v>0</x:v>
      </x:c>
      <x:c r="D23" s="15" t="str">
        <x:f>IF(B23=C23,"PASS","WARN")</x:f>
        <x:v>WARN</x:v>
      </x:c>
      <x:c r="E23" s="15" t="str">
        <x:v>Fuentes</x:v>
      </x:c>
      <x:c r="F23" s="15" t="str">
        <x:v>WARN heredado de v0.1; completar progresivamente.</x:v>
      </x:c>
    </x:row>
  </x:sheetData>
  <x:mergeCells>
    <x:mergeCell ref="A1:F1"/>
    <x:mergeCell ref="A2:F2"/>
  </x:mergeCells>
  <x:conditionalFormatting sqref="D5:D23">
    <x:cfRule type="containsText" dxfId="0" priority="1" operator="containsText" text="PASS"/>
    <x:cfRule type="containsText" dxfId="1" priority="2" operator="containsText" text="WARN"/>
    <x:cfRule type="containsText" dxfId="2" priority="3" operator="containsText" text="FAIL"/>
  </x:conditionalFormatting>
  <x:pageMargins left="0.7" right="0.7" top="0.75" bottom="0.75" header="0.3" footer="0.3"/>
  <x:tableParts count="1">
    <x:tablePart xmlns:r="http://schemas.openxmlformats.org/officeDocument/2006/relationships" r:id="R742928b7e3904db3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34" hidden="0" customWidth="1"/>
    <x:col min="3" max="3" width="58" hidden="0" customWidth="1"/>
    <x:col min="4" max="4" width="58" hidden="0" customWidth="1"/>
  </x:cols>
  <x:sheetData>
    <x:row r="1" ht="36" customHeight="1">
      <x:c r="A1" s="3" t="str">
        <x:v>GALANZU · VOCABULARIOS CONTROLADOS</x:v>
      </x:c>
      <x:c r="B1" s="3"/>
      <x:c r="C1" s="3"/>
      <x:c r="D1" s="3"/>
    </x:row>
    <x:row r="2" ht="30" customHeight="1">
      <x:c r="A2" s="7" t="str">
        <x:v>Valores normalizados para clasificación, procedencia, missing y publicación.</x:v>
      </x:c>
      <x:c r="B2" s="7"/>
      <x:c r="C2" s="7"/>
      <x:c r="D2" s="7"/>
    </x:row>
    <x:row r="3" ht="9" customHeight="1">
      <x:c r="A3" s="119"/>
      <x:c r="B3" s="119"/>
      <x:c r="C3" s="119"/>
      <x:c r="D3" s="119"/>
    </x:row>
    <x:row r="4" ht="38" customHeight="1">
      <x:c r="A4" s="11" t="str">
        <x:v>Vocabulario</x:v>
      </x:c>
      <x:c r="B4" s="11" t="str">
        <x:v>Valor</x:v>
      </x:c>
      <x:c r="C4" s="11" t="str">
        <x:v>Definición</x:v>
      </x:c>
      <x:c r="D4" s="11" t="str">
        <x:v>Regla_de_uso</x:v>
      </x:c>
    </x:row>
    <x:row r="5" ht="44" customHeight="1">
      <x:c r="A5" s="15" t="str">
        <x:v>Condición_oficial</x:v>
      </x:c>
      <x:c r="B5" s="15" t="str">
        <x:v>Estadística oficial</x:v>
      </x:c>
      <x:c r="C5" s="15" t="str">
        <x:v>Producto del sistema estadístico oficial identificado como tal.</x:v>
      </x:c>
      <x:c r="D5" s="15" t="str">
        <x:v>No aplicar por el mero hecho de que un archivo sea público.</x:v>
      </x:c>
    </x:row>
    <x:row r="6" ht="44" customHeight="1">
      <x:c r="A6" s="15" t="str">
        <x:v>Condición_oficial</x:v>
      </x:c>
      <x:c r="B6" s="15" t="str">
        <x:v>Información administrativa pública</x:v>
      </x:c>
      <x:c r="C6" s="15" t="str">
        <x:v>Información producida por una administración o entidad pública fuera de la categoría estadística oficial.</x:v>
      </x:c>
      <x:c r="D6" s="15" t="str">
        <x:v>Conservar organismo, fecha y propósito.</x:v>
      </x:c>
    </x:row>
    <x:row r="7" ht="44" customHeight="1">
      <x:c r="A7" s="15" t="str">
        <x:v>Condición_oficial</x:v>
      </x:c>
      <x:c r="B7" s="15" t="str">
        <x:v>Norma / registro oficial</x:v>
      </x:c>
      <x:c r="C7" s="15" t="str">
        <x:v>Norma, boletín, acta o registro oficial.</x:v>
      </x:c>
      <x:c r="D7" s="15" t="str">
        <x:v>Verificar vigencia y versión.</x:v>
      </x:c>
    </x:row>
    <x:row r="8" ht="44" customHeight="1">
      <x:c r="A8" s="15" t="str">
        <x:v>Condición_oficial</x:v>
      </x:c>
      <x:c r="B8" s="15" t="str">
        <x:v>Institucional no oficial</x:v>
      </x:c>
      <x:c r="C8" s="15" t="str">
        <x:v>Contenido primario de ONG, empresa, proyecto u otra institución.</x:v>
      </x:c>
      <x:c r="D8" s="15" t="str">
        <x:v>No confundir con validación independiente.</x:v>
      </x:c>
    </x:row>
    <x:row r="9" ht="44" customHeight="1">
      <x:c r="A9" s="15" t="str">
        <x:v>Condición_oficial</x:v>
      </x:c>
      <x:c r="B9" s="15" t="str">
        <x:v>No determinada</x:v>
      </x:c>
      <x:c r="C9" s="15" t="str">
        <x:v>No existe evidencia suficiente para clasificar.</x:v>
      </x:c>
      <x:c r="D9" s="15" t="str">
        <x:v>Revisar antes de publicación material.</x:v>
      </x:c>
    </x:row>
    <x:row r="10" ht="44" customHeight="1">
      <x:c r="A10" s="15" t="str">
        <x:v>Relación_evidencia</x:v>
      </x:c>
      <x:c r="B10" s="15" t="str">
        <x:v>Primaria / productor original</x:v>
      </x:c>
      <x:c r="C10" s="15" t="str">
        <x:v>El productor comunica o publica el hecho o dato original.</x:v>
      </x:c>
      <x:c r="D10" s="15" t="str">
        <x:v>Puede seguir siendo autorreporte.</x:v>
      </x:c>
    </x:row>
    <x:row r="11" ht="44" customHeight="1">
      <x:c r="A11" s="15" t="str">
        <x:v>Relación_evidencia</x:v>
      </x:c>
      <x:c r="B11" s="15" t="str">
        <x:v>Autorreporte / fuente de proyecto</x:v>
      </x:c>
      <x:c r="C11" s="15" t="str">
        <x:v>La organización o proyecto comunica sus propios resultados.</x:v>
      </x:c>
      <x:c r="D11" s="15" t="str">
        <x:v>Etiquetar siempre; no equivale a evaluación independiente.</x:v>
      </x:c>
    </x:row>
    <x:row r="12" ht="44" customHeight="1">
      <x:c r="A12" s="15" t="str">
        <x:v>Relación_evidencia</x:v>
      </x:c>
      <x:c r="B12" s="15" t="str">
        <x:v>Independiente</x:v>
      </x:c>
      <x:c r="C12" s="15" t="str">
        <x:v>Fuente externa al proyecto con método identificable.</x:v>
      </x:c>
      <x:c r="D12" s="15" t="str">
        <x:v>Revisar alcance y conflictos.</x:v>
      </x:c>
    </x:row>
    <x:row r="13" ht="44" customHeight="1">
      <x:c r="A13" s="15" t="str">
        <x:v>Relación_evidencia</x:v>
      </x:c>
      <x:c r="B13" s="15" t="str">
        <x:v>Secundaria / contraste</x:v>
      </x:c>
      <x:c r="C13" s="15" t="str">
        <x:v>Prensa o resumen secundario utilizado para contexto.</x:v>
      </x:c>
      <x:c r="D13" s="15" t="str">
        <x:v>No sustituye una fuente primaria disponible.</x:v>
      </x:c>
    </x:row>
    <x:row r="14" ht="44" customHeight="1">
      <x:c r="A14" s="15" t="str">
        <x:v>Relación_evidencia</x:v>
      </x:c>
      <x:c r="B14" s="15" t="str">
        <x:v>Mixta / por revisar</x:v>
      </x:c>
      <x:c r="C14" s="15" t="str">
        <x:v>La relación no puede resolverse todavía.</x:v>
      </x:c>
      <x:c r="D14" s="15" t="str">
        <x:v>Mantener abierta y revisar.</x:v>
      </x:c>
    </x:row>
    <x:row r="15" ht="44" customHeight="1">
      <x:c r="A15" s="15" t="str">
        <x:v>Estado_verificación</x:v>
      </x:c>
      <x:c r="B15" s="15" t="str">
        <x:v>Verificada</x:v>
      </x:c>
      <x:c r="C15" s="15" t="str">
        <x:v>URL/contenido comprobado en el registro.</x:v>
      </x:c>
      <x:c r="D15" s="15" t="str">
        <x:v>No implica validación metodológica integral.</x:v>
      </x:c>
    </x:row>
    <x:row r="16" ht="44" customHeight="1">
      <x:c r="A16" s="15" t="str">
        <x:v>Estado_verificación</x:v>
      </x:c>
      <x:c r="B16" s="15" t="str">
        <x:v>Localizada - extracción pendiente</x:v>
      </x:c>
      <x:c r="C16" s="15" t="str">
        <x:v>La fuente existe, pero falta extracción o acceso.</x:v>
      </x:c>
      <x:c r="D16" s="15" t="str">
        <x:v>No usar como evidencia cerrada.</x:v>
      </x:c>
    </x:row>
    <x:row r="17" ht="44" customHeight="1">
      <x:c r="A17" s="15" t="str">
        <x:v>Estado_verificación</x:v>
      </x:c>
      <x:c r="B17" s="15" t="str">
        <x:v>Secundaria / contraste</x:v>
      </x:c>
      <x:c r="C17" s="15" t="str">
        <x:v>Fuente secundaria conservada para contexto.</x:v>
      </x:c>
      <x:c r="D17" s="15" t="str">
        <x:v>No elevar a fuente primaria.</x:v>
      </x:c>
    </x:row>
    <x:row r="18" ht="44" customHeight="1">
      <x:c r="A18" s="15" t="str">
        <x:v>Estado_verificación</x:v>
      </x:c>
      <x:c r="B18" s="15" t="str">
        <x:v>En revisión</x:v>
      </x:c>
      <x:c r="C18" s="15" t="str">
        <x:v>Pendiente de clasificación o comprobación.</x:v>
      </x:c>
      <x:c r="D18" s="15" t="str">
        <x:v>No publicar conclusión material dependiente.</x:v>
      </x:c>
    </x:row>
    <x:row r="19" ht="44" customHeight="1">
      <x:c r="A19" s="15" t="str">
        <x:v>Rol_cadena</x:v>
      </x:c>
      <x:c r="B19" s="15" t="str">
        <x:v>Original</x:v>
      </x:c>
      <x:c r="C19" s="15" t="str">
        <x:v>Contenido de la fuente sin alterar.</x:v>
      </x:c>
      <x:c r="D19" s="15" t="str">
        <x:v>Conservar versión/vintage.</x:v>
      </x:c>
    </x:row>
    <x:row r="20" ht="44" customHeight="1">
      <x:c r="A20" s="15" t="str">
        <x:v>Rol_cadena</x:v>
      </x:c>
      <x:c r="B20" s="15" t="str">
        <x:v>Transformado</x:v>
      </x:c>
      <x:c r="C20" s="15" t="str">
        <x:v>Selección, limpieza, unión o armonización reproducible.</x:v>
      </x:c>
      <x:c r="D20" s="15" t="str">
        <x:v>Registrar operación.</x:v>
      </x:c>
    </x:row>
    <x:row r="21" ht="44" customHeight="1">
      <x:c r="A21" s="15" t="str">
        <x:v>Rol_cadena</x:v>
      </x:c>
      <x:c r="B21" s="15" t="str">
        <x:v>Derivado</x:v>
      </x:c>
      <x:c r="C21" s="15" t="str">
        <x:v>Cálculo directo a partir de observados.</x:v>
      </x:c>
      <x:c r="D21" s="15" t="str">
        <x:v>Publicar fórmula y unidades.</x:v>
      </x:c>
    </x:row>
    <x:row r="22" ht="44" customHeight="1">
      <x:c r="A22" s="15" t="str">
        <x:v>Rol_cadena</x:v>
      </x:c>
      <x:c r="B22" s="15" t="str">
        <x:v>Estimado / modelizado</x:v>
      </x:c>
      <x:c r="C22" s="15" t="str">
        <x:v>Valor no observado generado por método o modelo.</x:v>
      </x:c>
      <x:c r="D22" s="15" t="str">
        <x:v>Separar y etiquetar de forma expresa.</x:v>
      </x:c>
    </x:row>
    <x:row r="23" ht="44" customHeight="1">
      <x:c r="A23" s="15" t="str">
        <x:v>Actividad_procedencia</x:v>
      </x:c>
      <x:c r="B23" s="15" t="str">
        <x:v>INGEST</x:v>
      </x:c>
      <x:c r="C23" s="15" t="str">
        <x:v>Captura del input con versión y fecha.</x:v>
      </x:c>
      <x:c r="D23" s="15" t="str">
        <x:v>No alterar silenciosamente el original.</x:v>
      </x:c>
    </x:row>
    <x:row r="24" ht="44" customHeight="1">
      <x:c r="A24" s="15" t="str">
        <x:v>Actividad_procedencia</x:v>
      </x:c>
      <x:c r="B24" s="15" t="str">
        <x:v>TRANSFORM</x:v>
      </x:c>
      <x:c r="C24" s="15" t="str">
        <x:v>Limpieza o transformación reproducible.</x:v>
      </x:c>
      <x:c r="D24" s="15" t="str">
        <x:v>Registrar código/fórmula.</x:v>
      </x:c>
    </x:row>
    <x:row r="25" ht="44" customHeight="1">
      <x:c r="A25" s="15" t="str">
        <x:v>Actividad_procedencia</x:v>
      </x:c>
      <x:c r="B25" s="15" t="str">
        <x:v>DERIVE</x:v>
      </x:c>
      <x:c r="C25" s="15" t="str">
        <x:v>Generación de resultado derivado.</x:v>
      </x:c>
      <x:c r="D25" s="15" t="str">
        <x:v>Distinguir de estimación.</x:v>
      </x:c>
    </x:row>
    <x:row r="26" ht="44" customHeight="1">
      <x:c r="A26" s="15" t="str">
        <x:v>Actividad_procedencia</x:v>
      </x:c>
      <x:c r="B26" s="15" t="str">
        <x:v>PUBLISH</x:v>
      </x:c>
      <x:c r="C26" s="15" t="str">
        <x:v>Aprobación y publicación controlada.</x:v>
      </x:c>
      <x:c r="D26" s="15" t="str">
        <x:v>Registrar versión y artefactos.</x:v>
      </x:c>
    </x:row>
    <x:row r="27" ht="44" customHeight="1">
      <x:c r="A27" s="15" t="str">
        <x:v>Missing</x:v>
      </x:c>
      <x:c r="B27" s="15" t="str">
        <x:v>No documentado en v0.1</x:v>
      </x:c>
      <x:c r="C27" s="15" t="str">
        <x:v>El campo no estaba disponible en la versión anterior.</x:v>
      </x:c>
      <x:c r="D27" s="15" t="str">
        <x:v>No sustituir por una inferencia no verificada.</x:v>
      </x:c>
    </x:row>
    <x:row r="28" ht="44" customHeight="1">
      <x:c r="A28" s="15" t="str">
        <x:v>Missing</x:v>
      </x:c>
      <x:c r="B28" s="15" t="str">
        <x:v>Pendiente de verificar</x:v>
      </x:c>
      <x:c r="C28" s="15" t="str">
        <x:v>Existe una tarea explícita de revisión.</x:v>
      </x:c>
      <x:c r="D28" s="15" t="str">
        <x:v>Asignar fecha y responsable.</x:v>
      </x:c>
    </x:row>
    <x:row r="29" ht="44" customHeight="1">
      <x:c r="A29" s="15" t="str">
        <x:v>Categoría_retirada</x:v>
      </x:c>
      <x:c r="B29" s="15" t="str">
        <x:v>Pública/oficial</x:v>
      </x:c>
      <x:c r="C29" s="15" t="str">
        <x:v>Categoría ambigua de v0.1, conservada solo para trazabilidad.</x:v>
      </x:c>
      <x:c r="D29" s="15" t="str">
        <x:v>No usar como clasificación activa.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ba186fa3f4ec4beb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4" hidden="0" customWidth="1"/>
    <x:col min="3" max="3" width="60" hidden="0" customWidth="1"/>
    <x:col min="4" max="4" width="22" hidden="0" customWidth="1"/>
    <x:col min="5" max="5" width="45" hidden="0" customWidth="1"/>
  </x:cols>
  <x:sheetData>
    <x:row r="1" ht="36" customHeight="1">
      <x:c r="A1" s="3" t="str">
        <x:v>GALANZU · DICCIONARIO DE CAMPOS</x:v>
      </x:c>
      <x:c r="B1" s="3"/>
      <x:c r="C1" s="3"/>
      <x:c r="D1" s="3"/>
      <x:c r="E1" s="3"/>
    </x:row>
    <x:row r="2" ht="30" customHeight="1">
      <x:c r="A2" s="7" t="str">
        <x:v>Definiciones del esquema GAL-DATA-001 v1.0 aplicadas a RECERCA 01.</x:v>
      </x:c>
      <x:c r="B2" s="7"/>
      <x:c r="C2" s="7"/>
      <x:c r="D2" s="7"/>
      <x:c r="E2" s="7"/>
    </x:row>
    <x:row r="3" ht="9" customHeight="1">
      <x:c r="A3" s="119"/>
      <x:c r="B3" s="119"/>
      <x:c r="C3" s="119"/>
      <x:c r="D3" s="119"/>
      <x:c r="E3" s="119"/>
    </x:row>
    <x:row r="4" ht="38" customHeight="1">
      <x:c r="A4" s="11" t="str">
        <x:v>Hoja</x:v>
      </x:c>
      <x:c r="B4" s="11" t="str">
        <x:v>Campo</x:v>
      </x:c>
      <x:c r="C4" s="11" t="str">
        <x:v>Definición</x:v>
      </x:c>
      <x:c r="D4" s="11" t="str">
        <x:v>Obligatoriedad</x:v>
      </x:c>
      <x:c r="E4" s="11" t="str">
        <x:v>Procedencia / regla</x:v>
      </x:c>
    </x:row>
    <x:row r="5" ht="42" customHeight="1">
      <x:c r="A5" s="15" t="str">
        <x:v>Datasets</x:v>
      </x:c>
      <x:c r="B5" s="15" t="str">
        <x:v>Dataset_ID</x:v>
      </x:c>
      <x:c r="C5" s="15" t="str">
        <x:v>Identificador del dataset.</x:v>
      </x:c>
      <x:c r="D5" s="15" t="str">
        <x:v>Obligatorio</x:v>
      </x:c>
      <x:c r="E5" s="15" t="str">
        <x:v>GAL-DATA-001 v1.0 / migración documentada</x:v>
      </x:c>
    </x:row>
    <x:row r="6" ht="42" customHeight="1">
      <x:c r="A6" s="15" t="str">
        <x:v>Datasets</x:v>
      </x:c>
      <x:c r="B6" s="15" t="str">
        <x:v>Título</x:v>
      </x:c>
      <x:c r="C6" s="15" t="str">
        <x:v>Nombre legible y específico.</x:v>
      </x:c>
      <x:c r="D6" s="15" t="str">
        <x:v>Obligatorio</x:v>
      </x:c>
      <x:c r="E6" s="15" t="str">
        <x:v>GAL-DATA-001 v1.0 / migración documentada</x:v>
      </x:c>
    </x:row>
    <x:row r="7" ht="42" customHeight="1">
      <x:c r="A7" s="15" t="str">
        <x:v>Datasets</x:v>
      </x:c>
      <x:c r="B7" s="15" t="str">
        <x:v>Descripción</x:v>
      </x:c>
      <x:c r="C7" s="15" t="str">
        <x:v>Objeto, contenido y propósito.</x:v>
      </x:c>
      <x:c r="D7" s="15" t="str">
        <x:v>Obligatorio</x:v>
      </x:c>
      <x:c r="E7" s="15" t="str">
        <x:v>GAL-DATA-001 v1.0 / migración documentada</x:v>
      </x:c>
    </x:row>
    <x:row r="8" ht="42" customHeight="1">
      <x:c r="A8" s="15" t="str">
        <x:v>Datasets</x:v>
      </x:c>
      <x:c r="B8" s="15" t="str">
        <x:v>Proyecto_ID</x:v>
      </x:c>
      <x:c r="C8" s="15" t="str">
        <x:v>Proyecto al que pertenece.</x:v>
      </x:c>
      <x:c r="D8" s="15" t="str">
        <x:v>Obligatorio</x:v>
      </x:c>
      <x:c r="E8" s="15" t="str">
        <x:v>GAL-DATA-001 v1.0 / migración documentada</x:v>
      </x:c>
    </x:row>
    <x:row r="9" ht="42" customHeight="1">
      <x:c r="A9" s="15" t="str">
        <x:v>Datasets</x:v>
      </x:c>
      <x:c r="B9" s="15" t="str">
        <x:v>Productor_original</x:v>
      </x:c>
      <x:c r="C9" s="15" t="str">
        <x:v>Organismo o entidad que produce el contenido original.</x:v>
      </x:c>
      <x:c r="D9" s="15" t="str">
        <x:v>Obligatorio</x:v>
      </x:c>
      <x:c r="E9" s="15" t="str">
        <x:v>GAL-DATA-001 v1.0 / migración documentada</x:v>
      </x:c>
    </x:row>
    <x:row r="10" ht="42" customHeight="1">
      <x:c r="A10" s="15" t="str">
        <x:v>Datasets</x:v>
      </x:c>
      <x:c r="B10" s="15" t="str">
        <x:v>Editor_publicador</x:v>
      </x:c>
      <x:c r="C10" s="15" t="str">
        <x:v>Entidad que publica o mantiene el registro.</x:v>
      </x:c>
      <x:c r="D10" s="15" t="str">
        <x:v>Condicional</x:v>
      </x:c>
      <x:c r="E10" s="15" t="str">
        <x:v>GAL-DATA-001 v1.0 / migración documentada</x:v>
      </x:c>
    </x:row>
    <x:row r="11" ht="42" customHeight="1">
      <x:c r="A11" s="15" t="str">
        <x:v>Datasets</x:v>
      </x:c>
      <x:c r="B11" s="15" t="str">
        <x:v>Tipo_productor</x:v>
      </x:c>
      <x:c r="C11" s="15" t="str">
        <x:v>Naturaleza del productor.</x:v>
      </x:c>
      <x:c r="D11" s="15" t="str">
        <x:v>Condicional</x:v>
      </x:c>
      <x:c r="E11" s="15" t="str">
        <x:v>GAL-DATA-001 v1.0 / migración documentada</x:v>
      </x:c>
    </x:row>
    <x:row r="12" ht="42" customHeight="1">
      <x:c r="A12" s="15" t="str">
        <x:v>Datasets</x:v>
      </x:c>
      <x:c r="B12" s="15" t="str">
        <x:v>Cobertura_temporal</x:v>
      </x:c>
      <x:c r="C12" s="15" t="str">
        <x:v>Periodo cubierto.</x:v>
      </x:c>
      <x:c r="D12" s="15" t="str">
        <x:v>Obligatorio</x:v>
      </x:c>
      <x:c r="E12" s="15" t="str">
        <x:v>GAL-DATA-001 v1.0 / migración documentada</x:v>
      </x:c>
    </x:row>
    <x:row r="13" ht="42" customHeight="1">
      <x:c r="A13" s="15" t="str">
        <x:v>Datasets</x:v>
      </x:c>
      <x:c r="B13" s="15" t="str">
        <x:v>Cobertura_geográfica</x:v>
      </x:c>
      <x:c r="C13" s="15" t="str">
        <x:v>Territorio cubierto.</x:v>
      </x:c>
      <x:c r="D13" s="15" t="str">
        <x:v>Obligatorio</x:v>
      </x:c>
      <x:c r="E13" s="15" t="str">
        <x:v>GAL-DATA-001 v1.0 / migración documentada</x:v>
      </x:c>
    </x:row>
    <x:row r="14" ht="42" customHeight="1">
      <x:c r="A14" s="15" t="str">
        <x:v>Datasets</x:v>
      </x:c>
      <x:c r="B14" s="15" t="str">
        <x:v>Unidad_observación</x:v>
      </x:c>
      <x:c r="C14" s="15" t="str">
        <x:v>Grano de cada registro.</x:v>
      </x:c>
      <x:c r="D14" s="15" t="str">
        <x:v>Obligatorio</x:v>
      </x:c>
      <x:c r="E14" s="15" t="str">
        <x:v>GAL-DATA-001 v1.0 / migración documentada</x:v>
      </x:c>
    </x:row>
    <x:row r="15" ht="42" customHeight="1">
      <x:c r="A15" s="15" t="str">
        <x:v>Datasets</x:v>
      </x:c>
      <x:c r="B15" s="15" t="str">
        <x:v>Universo</x:v>
      </x:c>
      <x:c r="C15" s="15" t="str">
        <x:v>Población o conjunto al que se refiere.</x:v>
      </x:c>
      <x:c r="D15" s="15" t="str">
        <x:v>Condicional</x:v>
      </x:c>
      <x:c r="E15" s="15" t="str">
        <x:v>GAL-DATA-001 v1.0 / migración documentada</x:v>
      </x:c>
    </x:row>
    <x:row r="16" ht="42" customHeight="1">
      <x:c r="A16" s="15" t="str">
        <x:v>Datasets</x:v>
      </x:c>
      <x:c r="B16" s="15" t="str">
        <x:v>Periodicidad</x:v>
      </x:c>
      <x:c r="C16" s="15" t="str">
        <x:v>Ritmo inherente de observación.</x:v>
      </x:c>
      <x:c r="D16" s="15" t="str">
        <x:v>Condicional</x:v>
      </x:c>
      <x:c r="E16" s="15" t="str">
        <x:v>GAL-DATA-001 v1.0 / migración documentada</x:v>
      </x:c>
    </x:row>
    <x:row r="17" ht="42" customHeight="1">
      <x:c r="A17" s="15" t="str">
        <x:v>Datasets</x:v>
      </x:c>
      <x:c r="B17" s="15" t="str">
        <x:v>Frecuencia_actualización</x:v>
      </x:c>
      <x:c r="C17" s="15" t="str">
        <x:v>Ritmo esperado de actualización.</x:v>
      </x:c>
      <x:c r="D17" s="15" t="str">
        <x:v>Condicional</x:v>
      </x:c>
      <x:c r="E17" s="15" t="str">
        <x:v>GAL-DATA-001 v1.0 / migración documentada</x:v>
      </x:c>
    </x:row>
    <x:row r="18" ht="42" customHeight="1">
      <x:c r="A18" s="15" t="str">
        <x:v>Datasets</x:v>
      </x:c>
      <x:c r="B18" s="15" t="str">
        <x:v>Fecha_publicación</x:v>
      </x:c>
      <x:c r="C18" s="15" t="str">
        <x:v>Fecha de publicación conocida.</x:v>
      </x:c>
      <x:c r="D18" s="15" t="str">
        <x:v>Condicional</x:v>
      </x:c>
      <x:c r="E18" s="15" t="str">
        <x:v>GAL-DATA-001 v1.0 / migración documentada</x:v>
      </x:c>
    </x:row>
    <x:row r="19" ht="42" customHeight="1">
      <x:c r="A19" s="15" t="str">
        <x:v>Datasets</x:v>
      </x:c>
      <x:c r="B19" s="15" t="str">
        <x:v>Vintage</x:v>
      </x:c>
      <x:c r="C19" s="15" t="str">
        <x:v>Versión temporal o corte.</x:v>
      </x:c>
      <x:c r="D19" s="15" t="str">
        <x:v>Condicional</x:v>
      </x:c>
      <x:c r="E19" s="15" t="str">
        <x:v>GAL-DATA-001 v1.0 / migración documentada</x:v>
      </x:c>
    </x:row>
    <x:row r="20" ht="42" customHeight="1">
      <x:c r="A20" s="15" t="str">
        <x:v>Datasets</x:v>
      </x:c>
      <x:c r="B20" s="15" t="str">
        <x:v>Fecha_acceso_GALANZU</x:v>
      </x:c>
      <x:c r="C20" s="15" t="str">
        <x:v>Fecha de consulta/captura.</x:v>
      </x:c>
      <x:c r="D20" s="15" t="str">
        <x:v>Condicional</x:v>
      </x:c>
      <x:c r="E20" s="15" t="str">
        <x:v>GAL-DATA-001 v1.0 / migración documentada</x:v>
      </x:c>
    </x:row>
    <x:row r="21" ht="42" customHeight="1">
      <x:c r="A21" s="15" t="str">
        <x:v>Datasets</x:v>
      </x:c>
      <x:c r="B21" s="15" t="str">
        <x:v>Variables_unidades</x:v>
      </x:c>
      <x:c r="C21" s="15" t="str">
        <x:v>Variables y unidades relevantes.</x:v>
      </x:c>
      <x:c r="D21" s="15" t="str">
        <x:v>Condicional</x:v>
      </x:c>
      <x:c r="E21" s="15" t="str">
        <x:v>GAL-DATA-001 v1.0 / migración documentada</x:v>
      </x:c>
    </x:row>
    <x:row r="22" ht="42" customHeight="1">
      <x:c r="A22" s="15" t="str">
        <x:v>Datasets</x:v>
      </x:c>
      <x:c r="B22" s="15" t="str">
        <x:v>Metodología_definiciones</x:v>
      </x:c>
      <x:c r="C22" s="15" t="str">
        <x:v>Método y definiciones.</x:v>
      </x:c>
      <x:c r="D22" s="15" t="str">
        <x:v>Condicional</x:v>
      </x:c>
      <x:c r="E22" s="15" t="str">
        <x:v>GAL-DATA-001 v1.0 / migración documentada</x:v>
      </x:c>
    </x:row>
    <x:row r="23" ht="42" customHeight="1">
      <x:c r="A23" s="15" t="str">
        <x:v>Datasets</x:v>
      </x:c>
      <x:c r="B23" s="15" t="str">
        <x:v>Estado_provisionalidad</x:v>
      </x:c>
      <x:c r="C23" s="15" t="str">
        <x:v>Provisional, definitivo o estado equivalente.</x:v>
      </x:c>
      <x:c r="D23" s="15" t="str">
        <x:v>Condicional</x:v>
      </x:c>
      <x:c r="E23" s="15" t="str">
        <x:v>GAL-DATA-001 v1.0 / migración documentada</x:v>
      </x:c>
    </x:row>
    <x:row r="24" ht="42" customHeight="1">
      <x:c r="A24" s="15" t="str">
        <x:v>Datasets</x:v>
      </x:c>
      <x:c r="B24" s="15" t="str">
        <x:v>Fuente_original_IDs</x:v>
      </x:c>
      <x:c r="C24" s="15" t="str">
        <x:v>IDs de las fuentes o datasets de entrada.</x:v>
      </x:c>
      <x:c r="D24" s="15" t="str">
        <x:v>Obligatorio</x:v>
      </x:c>
      <x:c r="E24" s="15" t="str">
        <x:v>GAL-DATA-001 v1.0 / migración documentada</x:v>
      </x:c>
    </x:row>
    <x:row r="25" ht="42" customHeight="1">
      <x:c r="A25" s="15" t="str">
        <x:v>Datasets</x:v>
      </x:c>
      <x:c r="B25" s="15" t="str">
        <x:v>Rol_cadena</x:v>
      </x:c>
      <x:c r="C25" s="15" t="str">
        <x:v>Original, transformado, derivado o estimado/modelizado.</x:v>
      </x:c>
      <x:c r="D25" s="15" t="str">
        <x:v>Condicional</x:v>
      </x:c>
      <x:c r="E25" s="15" t="str">
        <x:v>GAL-DATA-001 v1.0 / migración documentada</x:v>
      </x:c>
    </x:row>
    <x:row r="26" ht="42" customHeight="1">
      <x:c r="A26" s="15" t="str">
        <x:v>Datasets</x:v>
      </x:c>
      <x:c r="B26" s="15" t="str">
        <x:v>Hoja_Data_Pack</x:v>
      </x:c>
      <x:c r="C26" s="15" t="str">
        <x:v>Hoja o hojas canónicas en el Data Pack.</x:v>
      </x:c>
      <x:c r="D26" s="15" t="str">
        <x:v>Condicional</x:v>
      </x:c>
      <x:c r="E26" s="15" t="str">
        <x:v>GAL-DATA-001 v1.0 / migración documentada</x:v>
      </x:c>
    </x:row>
    <x:row r="27" ht="42" customHeight="1">
      <x:c r="A27" s="15" t="str">
        <x:v>Datasets</x:v>
      </x:c>
      <x:c r="B27" s="15" t="str">
        <x:v>Tema</x:v>
      </x:c>
      <x:c r="C27" s="15" t="str">
        <x:v>Dominio temático.</x:v>
      </x:c>
      <x:c r="D27" s="15" t="str">
        <x:v>Condicional</x:v>
      </x:c>
      <x:c r="E27" s="15" t="str">
        <x:v>GAL-DATA-001 v1.0 / migración documentada</x:v>
      </x:c>
    </x:row>
    <x:row r="28" ht="42" customHeight="1">
      <x:c r="A28" s="15" t="str">
        <x:v>Datasets</x:v>
      </x:c>
      <x:c r="B28" s="15" t="str">
        <x:v>Uso_analítico</x:v>
      </x:c>
      <x:c r="C28" s="15" t="str">
        <x:v>Papel del registro en el análisis.</x:v>
      </x:c>
      <x:c r="D28" s="15" t="str">
        <x:v>Condicional</x:v>
      </x:c>
      <x:c r="E28" s="15" t="str">
        <x:v>GAL-DATA-001 v1.0 / migración documentada</x:v>
      </x:c>
    </x:row>
    <x:row r="29" ht="42" customHeight="1">
      <x:c r="A29" s="15" t="str">
        <x:v>Datasets</x:v>
      </x:c>
      <x:c r="B29" s="15" t="str">
        <x:v>Limitación</x:v>
      </x:c>
      <x:c r="C29" s="15" t="str">
        <x:v>Límite material para interpretación o reutilización.</x:v>
      </x:c>
      <x:c r="D29" s="15" t="str">
        <x:v>Obligatorio</x:v>
      </x:c>
      <x:c r="E29" s="15" t="str">
        <x:v>GAL-DATA-001 v1.0 / migración documentada</x:v>
      </x:c>
    </x:row>
    <x:row r="30" ht="42" customHeight="1">
      <x:c r="A30" s="15" t="str">
        <x:v>Datasets</x:v>
      </x:c>
      <x:c r="B30" s="15" t="str">
        <x:v>Licencia</x:v>
      </x:c>
      <x:c r="C30" s="15" t="str">
        <x:v>Licencia o condición de reutilización.</x:v>
      </x:c>
      <x:c r="D30" s="15" t="str">
        <x:v>Condicional</x:v>
      </x:c>
      <x:c r="E30" s="15" t="str">
        <x:v>GAL-DATA-001 v1.0 / migración documentada</x:v>
      </x:c>
    </x:row>
    <x:row r="31" ht="42" customHeight="1">
      <x:c r="A31" s="15" t="str">
        <x:v>Datasets</x:v>
      </x:c>
      <x:c r="B31" s="15" t="str">
        <x:v>Derechos_acceso</x:v>
      </x:c>
      <x:c r="C31" s="15" t="str">
        <x:v>Condición de acceso.</x:v>
      </x:c>
      <x:c r="D31" s="15" t="str">
        <x:v>Condicional</x:v>
      </x:c>
      <x:c r="E31" s="15" t="str">
        <x:v>GAL-DATA-001 v1.0 / migración documentada</x:v>
      </x:c>
    </x:row>
    <x:row r="32" ht="42" customHeight="1">
      <x:c r="A32" s="15" t="str">
        <x:v>Datasets</x:v>
      </x:c>
      <x:c r="B32" s="15" t="str">
        <x:v>Estado_publicación</x:v>
      </x:c>
      <x:c r="C32" s="15" t="str">
        <x:v>Estado de la versión.</x:v>
      </x:c>
      <x:c r="D32" s="15" t="str">
        <x:v>Condicional</x:v>
      </x:c>
      <x:c r="E32" s="15" t="str">
        <x:v>GAL-DATA-001 v1.0 / migración documentada</x:v>
      </x:c>
    </x:row>
    <x:row r="33" ht="42" customHeight="1">
      <x:c r="A33" s="15" t="str">
        <x:v>Datasets</x:v>
      </x:c>
      <x:c r="B33" s="15" t="str">
        <x:v>Revisor_GALANZU</x:v>
      </x:c>
      <x:c r="C33" s="15" t="str">
        <x:v>Función o persona que revisa.</x:v>
      </x:c>
      <x:c r="D33" s="15" t="str">
        <x:v>Condicional</x:v>
      </x:c>
      <x:c r="E33" s="15" t="str">
        <x:v>GAL-DATA-001 v1.0 / migración documentada</x:v>
      </x:c>
    </x:row>
    <x:row r="34" ht="42" customHeight="1">
      <x:c r="A34" s="15" t="str">
        <x:v>Datasets</x:v>
      </x:c>
      <x:c r="B34" s="15" t="str">
        <x:v>Última_revisión</x:v>
      </x:c>
      <x:c r="C34" s="15" t="str">
        <x:v>Fecha de la revisión actual.</x:v>
      </x:c>
      <x:c r="D34" s="15" t="str">
        <x:v>Condicional</x:v>
      </x:c>
      <x:c r="E34" s="15" t="str">
        <x:v>GAL-DATA-001 v1.0 / migración documentada</x:v>
      </x:c>
    </x:row>
    <x:row r="35" ht="42" customHeight="1">
      <x:c r="A35" s="15" t="str">
        <x:v>Datasets</x:v>
      </x:c>
      <x:c r="B35" s="15" t="str">
        <x:v>Próxima_revisión</x:v>
      </x:c>
      <x:c r="C35" s="15" t="str">
        <x:v>Fecha objetivo de revisión.</x:v>
      </x:c>
      <x:c r="D35" s="15" t="str">
        <x:v>Condicional</x:v>
      </x:c>
      <x:c r="E35" s="15" t="str">
        <x:v>GAL-DATA-001 v1.0 / migración documentada</x:v>
      </x:c>
    </x:row>
    <x:row r="36" ht="42" customHeight="1">
      <x:c r="A36" s="15" t="str">
        <x:v>Datasets</x:v>
      </x:c>
      <x:c r="B36" s="15" t="str">
        <x:v>Control_ID</x:v>
      </x:c>
      <x:c r="C36" s="15" t="str">
        <x:v>Control automático de unicidad o integridad.</x:v>
      </x:c>
      <x:c r="D36" s="15" t="str">
        <x:v>Obligatorio</x:v>
      </x:c>
      <x:c r="E36" s="15" t="str">
        <x:v>GAL-DATA-001 v1.0 / migración documentada</x:v>
      </x:c>
    </x:row>
    <x:row r="37" ht="42" customHeight="1">
      <x:c r="A37" s="15" t="str">
        <x:v>Fuentes</x:v>
      </x:c>
      <x:c r="B37" s="15" t="str">
        <x:v>Source_ID</x:v>
      </x:c>
      <x:c r="C37" s="15" t="str">
        <x:v>Identificador persistente de la fuente.</x:v>
      </x:c>
      <x:c r="D37" s="15" t="str">
        <x:v>Obligatorio</x:v>
      </x:c>
      <x:c r="E37" s="15" t="str">
        <x:v>GAL-DATA-001 v1.0 / migración documentada</x:v>
      </x:c>
    </x:row>
    <x:row r="38" ht="42" customHeight="1">
      <x:c r="A38" s="15" t="str">
        <x:v>Fuentes</x:v>
      </x:c>
      <x:c r="B38" s="15" t="str">
        <x:v>Título</x:v>
      </x:c>
      <x:c r="C38" s="15" t="str">
        <x:v>Nombre legible y específico.</x:v>
      </x:c>
      <x:c r="D38" s="15" t="str">
        <x:v>Obligatorio</x:v>
      </x:c>
      <x:c r="E38" s="15" t="str">
        <x:v>GAL-DATA-001 v1.0 / migración documentada</x:v>
      </x:c>
    </x:row>
    <x:row r="39" ht="42" customHeight="1">
      <x:c r="A39" s="15" t="str">
        <x:v>Fuentes</x:v>
      </x:c>
      <x:c r="B39" s="15" t="str">
        <x:v>Productor</x:v>
      </x:c>
      <x:c r="C39" s="15" t="str">
        <x:v>Productor identificado.</x:v>
      </x:c>
      <x:c r="D39" s="15" t="str">
        <x:v>Obligatorio</x:v>
      </x:c>
      <x:c r="E39" s="15" t="str">
        <x:v>GAL-DATA-001 v1.0 / migración documentada</x:v>
      </x:c>
    </x:row>
    <x:row r="40" ht="42" customHeight="1">
      <x:c r="A40" s="15" t="str">
        <x:v>Fuentes</x:v>
      </x:c>
      <x:c r="B40" s="15" t="str">
        <x:v>Editor_publicador</x:v>
      </x:c>
      <x:c r="C40" s="15" t="str">
        <x:v>Entidad que publica o mantiene el registro.</x:v>
      </x:c>
      <x:c r="D40" s="15" t="str">
        <x:v>Condicional</x:v>
      </x:c>
      <x:c r="E40" s="15" t="str">
        <x:v>GAL-DATA-001 v1.0 / migración documentada</x:v>
      </x:c>
    </x:row>
    <x:row r="41" ht="42" customHeight="1">
      <x:c r="A41" s="15" t="str">
        <x:v>Fuentes</x:v>
      </x:c>
      <x:c r="B41" s="15" t="str">
        <x:v>Tipo_productor</x:v>
      </x:c>
      <x:c r="C41" s="15" t="str">
        <x:v>Naturaleza del productor.</x:v>
      </x:c>
      <x:c r="D41" s="15" t="str">
        <x:v>Obligatorio</x:v>
      </x:c>
      <x:c r="E41" s="15" t="str">
        <x:v>GAL-DATA-001 v1.0 / migración documentada</x:v>
      </x:c>
    </x:row>
    <x:row r="42" ht="42" customHeight="1">
      <x:c r="A42" s="15" t="str">
        <x:v>Fuentes</x:v>
      </x:c>
      <x:c r="B42" s="15" t="str">
        <x:v>Tipo_documental</x:v>
      </x:c>
      <x:c r="C42" s="15" t="str">
        <x:v>Forma documental normalizada.</x:v>
      </x:c>
      <x:c r="D42" s="15" t="str">
        <x:v>Obligatorio</x:v>
      </x:c>
      <x:c r="E42" s="15" t="str">
        <x:v>GAL-DATA-001 v1.0 / migración documentada</x:v>
      </x:c>
    </x:row>
    <x:row r="43" ht="42" customHeight="1">
      <x:c r="A43" s="15" t="str">
        <x:v>Fuentes</x:v>
      </x:c>
      <x:c r="B43" s="15" t="str">
        <x:v>Condición_oficial</x:v>
      </x:c>
      <x:c r="C43" s="15" t="str">
        <x:v>Condición oficial independiente del acceso público.</x:v>
      </x:c>
      <x:c r="D43" s="15" t="str">
        <x:v>Obligatorio</x:v>
      </x:c>
      <x:c r="E43" s="15" t="str">
        <x:v>GAL-DATA-001 v1.0 / migración documentada</x:v>
      </x:c>
    </x:row>
    <x:row r="44" ht="42" customHeight="1">
      <x:c r="A44" s="15" t="str">
        <x:v>Fuentes</x:v>
      </x:c>
      <x:c r="B44" s="15" t="str">
        <x:v>Relación_evidencia</x:v>
      </x:c>
      <x:c r="C44" s="15" t="str">
        <x:v>Relación de la fuente con el hecho o proyecto.</x:v>
      </x:c>
      <x:c r="D44" s="15" t="str">
        <x:v>Obligatorio</x:v>
      </x:c>
      <x:c r="E44" s="15" t="str">
        <x:v>GAL-DATA-001 v1.0 / migración documentada</x:v>
      </x:c>
    </x:row>
    <x:row r="45" ht="42" customHeight="1">
      <x:c r="A45" s="15" t="str">
        <x:v>Fuentes</x:v>
      </x:c>
      <x:c r="B45" s="15" t="str">
        <x:v>Cobertura_temporal</x:v>
      </x:c>
      <x:c r="C45" s="15" t="str">
        <x:v>Periodo cubierto.</x:v>
      </x:c>
      <x:c r="D45" s="15" t="str">
        <x:v>Condicional</x:v>
      </x:c>
      <x:c r="E45" s="15" t="str">
        <x:v>GAL-DATA-001 v1.0 / migración documentada</x:v>
      </x:c>
    </x:row>
    <x:row r="46" ht="42" customHeight="1">
      <x:c r="A46" s="15" t="str">
        <x:v>Fuentes</x:v>
      </x:c>
      <x:c r="B46" s="15" t="str">
        <x:v>Cobertura_geográfica</x:v>
      </x:c>
      <x:c r="C46" s="15" t="str">
        <x:v>Territorio cubierto.</x:v>
      </x:c>
      <x:c r="D46" s="15" t="str">
        <x:v>Condicional</x:v>
      </x:c>
      <x:c r="E46" s="15" t="str">
        <x:v>GAL-DATA-001 v1.0 / migración documentada</x:v>
      </x:c>
    </x:row>
    <x:row r="47" ht="42" customHeight="1">
      <x:c r="A47" s="15" t="str">
        <x:v>Fuentes</x:v>
      </x:c>
      <x:c r="B47" s="15" t="str">
        <x:v>URL_principal</x:v>
      </x:c>
      <x:c r="C47" s="15" t="str">
        <x:v>Enlace principal de origen.</x:v>
      </x:c>
      <x:c r="D47" s="15" t="str">
        <x:v>Obligatorio</x:v>
      </x:c>
      <x:c r="E47" s="15" t="str">
        <x:v>GAL-DATA-001 v1.0 / migración documentada</x:v>
      </x:c>
    </x:row>
    <x:row r="48" ht="42" customHeight="1">
      <x:c r="A48" s="15" t="str">
        <x:v>Fuentes</x:v>
      </x:c>
      <x:c r="B48" s="15" t="str">
        <x:v>URL_alternativa</x:v>
      </x:c>
      <x:c r="C48" s="15" t="str">
        <x:v>Enlace adicional conservado tras la fusión.</x:v>
      </x:c>
      <x:c r="D48" s="15" t="str">
        <x:v>Condicional</x:v>
      </x:c>
      <x:c r="E48" s="15" t="str">
        <x:v>GAL-DATA-001 v1.0 / migración documentada</x:v>
      </x:c>
    </x:row>
    <x:row r="49" ht="42" customHeight="1">
      <x:c r="A49" s="15" t="str">
        <x:v>Fuentes</x:v>
      </x:c>
      <x:c r="B49" s="15" t="str">
        <x:v>Estado_acceso</x:v>
      </x:c>
      <x:c r="C49" s="15" t="str">
        <x:v>Estado detallado heredado.</x:v>
      </x:c>
      <x:c r="D49" s="15" t="str">
        <x:v>Condicional</x:v>
      </x:c>
      <x:c r="E49" s="15" t="str">
        <x:v>GAL-DATA-001 v1.0 / migración documentada</x:v>
      </x:c>
    </x:row>
    <x:row r="50" ht="42" customHeight="1">
      <x:c r="A50" s="15" t="str">
        <x:v>Fuentes</x:v>
      </x:c>
      <x:c r="B50" s="15" t="str">
        <x:v>Estado_verificación</x:v>
      </x:c>
      <x:c r="C50" s="15" t="str">
        <x:v>Estado normalizado de comprobación.</x:v>
      </x:c>
      <x:c r="D50" s="15" t="str">
        <x:v>Obligatorio</x:v>
      </x:c>
      <x:c r="E50" s="15" t="str">
        <x:v>GAL-DATA-001 v1.0 / migración documentada</x:v>
      </x:c>
    </x:row>
    <x:row r="51" ht="42" customHeight="1">
      <x:c r="A51" s="15" t="str">
        <x:v>Fuentes</x:v>
      </x:c>
      <x:c r="B51" s="15" t="str">
        <x:v>Uso</x:v>
      </x:c>
      <x:c r="C51" s="15" t="str">
        <x:v>Uso registrado en RECERCA 01.</x:v>
      </x:c>
      <x:c r="D51" s="15" t="str">
        <x:v>Condicional</x:v>
      </x:c>
      <x:c r="E51" s="15" t="str">
        <x:v>GAL-DATA-001 v1.0 / migración documentada</x:v>
      </x:c>
    </x:row>
    <x:row r="52" ht="42" customHeight="1">
      <x:c r="A52" s="15" t="str">
        <x:v>Fuentes</x:v>
      </x:c>
      <x:c r="B52" s="15" t="str">
        <x:v>Calidad_limitación</x:v>
      </x:c>
      <x:c r="C52" s="15" t="str">
        <x:v>Nota de calidad o alcance.</x:v>
      </x:c>
      <x:c r="D52" s="15" t="str">
        <x:v>Condicional</x:v>
      </x:c>
      <x:c r="E52" s="15" t="str">
        <x:v>GAL-DATA-001 v1.0 / migración documentada</x:v>
      </x:c>
    </x:row>
    <x:row r="53" ht="42" customHeight="1">
      <x:c r="A53" s="15" t="str">
        <x:v>Fuentes</x:v>
      </x:c>
      <x:c r="B53" s="15" t="str">
        <x:v>Fecha_publicación</x:v>
      </x:c>
      <x:c r="C53" s="15" t="str">
        <x:v>Fecha de publicación conocida.</x:v>
      </x:c>
      <x:c r="D53" s="15" t="str">
        <x:v>Condicional</x:v>
      </x:c>
      <x:c r="E53" s="15" t="str">
        <x:v>GAL-DATA-001 v1.0 / migración documentada</x:v>
      </x:c>
    </x:row>
    <x:row r="54" ht="42" customHeight="1">
      <x:c r="A54" s="15" t="str">
        <x:v>Fuentes</x:v>
      </x:c>
      <x:c r="B54" s="15" t="str">
        <x:v>Vintage</x:v>
      </x:c>
      <x:c r="C54" s="15" t="str">
        <x:v>Versión temporal o corte.</x:v>
      </x:c>
      <x:c r="D54" s="15" t="str">
        <x:v>Condicional</x:v>
      </x:c>
      <x:c r="E54" s="15" t="str">
        <x:v>GAL-DATA-001 v1.0 / migración documentada</x:v>
      </x:c>
    </x:row>
    <x:row r="55" ht="42" customHeight="1">
      <x:c r="A55" s="15" t="str">
        <x:v>Fuentes</x:v>
      </x:c>
      <x:c r="B55" s="15" t="str">
        <x:v>Fecha_acceso_GALANZU</x:v>
      </x:c>
      <x:c r="C55" s="15" t="str">
        <x:v>Fecha de consulta/captura.</x:v>
      </x:c>
      <x:c r="D55" s="15" t="str">
        <x:v>Condicional</x:v>
      </x:c>
      <x:c r="E55" s="15" t="str">
        <x:v>GAL-DATA-001 v1.0 / migración documentada</x:v>
      </x:c>
    </x:row>
    <x:row r="56" ht="42" customHeight="1">
      <x:c r="A56" s="15" t="str">
        <x:v>Fuentes</x:v>
      </x:c>
      <x:c r="B56" s="15" t="str">
        <x:v>Formato</x:v>
      </x:c>
      <x:c r="C56" s="15" t="str">
        <x:v>Formato de distribución.</x:v>
      </x:c>
      <x:c r="D56" s="15" t="str">
        <x:v>Condicional</x:v>
      </x:c>
      <x:c r="E56" s="15" t="str">
        <x:v>GAL-DATA-001 v1.0 / migración documentada</x:v>
      </x:c>
    </x:row>
    <x:row r="57" ht="42" customHeight="1">
      <x:c r="A57" s="15" t="str">
        <x:v>Fuentes</x:v>
      </x:c>
      <x:c r="B57" s="15" t="str">
        <x:v>Licencia</x:v>
      </x:c>
      <x:c r="C57" s="15" t="str">
        <x:v>Licencia o condición de reutilización.</x:v>
      </x:c>
      <x:c r="D57" s="15" t="str">
        <x:v>Condicional</x:v>
      </x:c>
      <x:c r="E57" s="15" t="str">
        <x:v>GAL-DATA-001 v1.0 / migración documentada</x:v>
      </x:c>
    </x:row>
    <x:row r="58" ht="42" customHeight="1">
      <x:c r="A58" s="15" t="str">
        <x:v>Fuentes</x:v>
      </x:c>
      <x:c r="B58" s="15" t="str">
        <x:v>Derechos_reutilización</x:v>
      </x:c>
      <x:c r="C58" s="15" t="str">
        <x:v>Condiciones conocidas de acceso y reutilización.</x:v>
      </x:c>
      <x:c r="D58" s="15" t="str">
        <x:v>Condicional</x:v>
      </x:c>
      <x:c r="E58" s="15" t="str">
        <x:v>GAL-DATA-001 v1.0 / migración documentada</x:v>
      </x:c>
    </x:row>
    <x:row r="59" ht="42" customHeight="1">
      <x:c r="A59" s="15" t="str">
        <x:v>Fuentes</x:v>
      </x:c>
      <x:c r="B59" s="15" t="str">
        <x:v>Última_revisión</x:v>
      </x:c>
      <x:c r="C59" s="15" t="str">
        <x:v>Fecha de la revisión actual.</x:v>
      </x:c>
      <x:c r="D59" s="15" t="str">
        <x:v>Condicional</x:v>
      </x:c>
      <x:c r="E59" s="15" t="str">
        <x:v>GAL-DATA-001 v1.0 / migración documentada</x:v>
      </x:c>
    </x:row>
    <x:row r="60" ht="42" customHeight="1">
      <x:c r="A60" s="15" t="str">
        <x:v>Fuentes</x:v>
      </x:c>
      <x:c r="B60" s="15" t="str">
        <x:v>Próxima_revisión</x:v>
      </x:c>
      <x:c r="C60" s="15" t="str">
        <x:v>Fecha objetivo de revisión.</x:v>
      </x:c>
      <x:c r="D60" s="15" t="str">
        <x:v>Condicional</x:v>
      </x:c>
      <x:c r="E60" s="15" t="str">
        <x:v>GAL-DATA-001 v1.0 / migración documentada</x:v>
      </x:c>
    </x:row>
    <x:row r="61" ht="42" customHeight="1">
      <x:c r="A61" s="15" t="str">
        <x:v>Fuentes</x:v>
      </x:c>
      <x:c r="B61" s="15" t="str">
        <x:v>Revisor</x:v>
      </x:c>
      <x:c r="C61" s="15" t="str">
        <x:v>Campo Revisor.</x:v>
      </x:c>
      <x:c r="D61" s="15" t="str">
        <x:v>Condicional</x:v>
      </x:c>
      <x:c r="E61" s="15" t="str">
        <x:v>GAL-DATA-001 v1.0 / migración documentada</x:v>
      </x:c>
    </x:row>
    <x:row r="62" ht="42" customHeight="1">
      <x:c r="A62" s="15" t="str">
        <x:v>Fuentes</x:v>
      </x:c>
      <x:c r="B62" s="15" t="str">
        <x:v>Clasificación_v0_1_retirada</x:v>
      </x:c>
      <x:c r="C62" s="15" t="str">
        <x:v>Categoría histórica, no activa.</x:v>
      </x:c>
      <x:c r="D62" s="15" t="str">
        <x:v>Condicional</x:v>
      </x:c>
      <x:c r="E62" s="15" t="str">
        <x:v>GAL-DATA-001 v1.0 / migración documentada</x:v>
      </x:c>
    </x:row>
    <x:row r="63" ht="42" customHeight="1">
      <x:c r="A63" s="15" t="str">
        <x:v>Fuentes</x:v>
      </x:c>
      <x:c r="B63" s="15" t="str">
        <x:v>Nota_migración</x:v>
      </x:c>
      <x:c r="C63" s="15" t="str">
        <x:v>Decisión de migración y fusión.</x:v>
      </x:c>
      <x:c r="D63" s="15" t="str">
        <x:v>Condicional</x:v>
      </x:c>
      <x:c r="E63" s="15" t="str">
        <x:v>GAL-DATA-001 v1.0 / migración documentada</x:v>
      </x:c>
    </x:row>
    <x:row r="64" ht="42" customHeight="1">
      <x:c r="A64" s="15" t="str">
        <x:v>Fuentes</x:v>
      </x:c>
      <x:c r="B64" s="15" t="str">
        <x:v>Control_ID</x:v>
      </x:c>
      <x:c r="C64" s="15" t="str">
        <x:v>Control automático de unicidad o integridad.</x:v>
      </x:c>
      <x:c r="D64" s="15" t="str">
        <x:v>Obligatorio</x:v>
      </x:c>
      <x:c r="E64" s="15" t="str">
        <x:v>GAL-DATA-001 v1.0 / migración documentada</x:v>
      </x:c>
    </x:row>
    <x:row r="65" ht="42" customHeight="1">
      <x:c r="A65" s="15" t="str">
        <x:v>Cobertura_QA</x:v>
      </x:c>
      <x:c r="B65" s="15" t="str">
        <x:v>Dataset_ID</x:v>
      </x:c>
      <x:c r="C65" s="15" t="str">
        <x:v>Identificador del dataset.</x:v>
      </x:c>
      <x:c r="D65" s="15" t="str">
        <x:v>Obligatorio</x:v>
      </x:c>
      <x:c r="E65" s="15" t="str">
        <x:v>GAL-DATA-001 v1.0 / migración documentada</x:v>
      </x:c>
    </x:row>
    <x:row r="66" ht="42" customHeight="1">
      <x:c r="A66" s="15" t="str">
        <x:v>Cobertura_QA</x:v>
      </x:c>
      <x:c r="B66" s="15" t="str">
        <x:v>Esperado</x:v>
      </x:c>
      <x:c r="C66" s="15" t="str">
        <x:v>Observaciones previstas para la cobertura declarada.</x:v>
      </x:c>
      <x:c r="D66" s="15" t="str">
        <x:v>Condicional</x:v>
      </x:c>
      <x:c r="E66" s="15" t="str">
        <x:v>GAL-DATA-001 v1.0 / migración documentada</x:v>
      </x:c>
    </x:row>
    <x:row r="67" ht="42" customHeight="1">
      <x:c r="A67" s="15" t="str">
        <x:v>Cobertura_QA</x:v>
      </x:c>
      <x:c r="B67" s="15" t="str">
        <x:v>Observado</x:v>
      </x:c>
      <x:c r="C67" s="15" t="str">
        <x:v>Observaciones disponibles.</x:v>
      </x:c>
      <x:c r="D67" s="15" t="str">
        <x:v>Condicional</x:v>
      </x:c>
      <x:c r="E67" s="15" t="str">
        <x:v>GAL-DATA-001 v1.0 / migración documentada</x:v>
      </x:c>
    </x:row>
    <x:row r="68" ht="42" customHeight="1">
      <x:c r="A68" s="15" t="str">
        <x:v>Cobertura_QA</x:v>
      </x:c>
      <x:c r="B68" s="15" t="str">
        <x:v>Missing</x:v>
      </x:c>
      <x:c r="C68" s="15" t="str">
        <x:v>Esperado menos observado; no equivale a cero.</x:v>
      </x:c>
      <x:c r="D68" s="15" t="str">
        <x:v>Condicional</x:v>
      </x:c>
      <x:c r="E68" s="15" t="str">
        <x:v>GAL-DATA-001 v1.0 / migración documentada</x:v>
      </x:c>
    </x:row>
    <x:row r="69" ht="42" customHeight="1">
      <x:c r="A69" s="15" t="str">
        <x:v>Cobertura_QA</x:v>
      </x:c>
      <x:c r="B69" s="15" t="str">
        <x:v>Completo</x:v>
      </x:c>
      <x:c r="C69" s="15" t="str">
        <x:v>Observado / esperado.</x:v>
      </x:c>
      <x:c r="D69" s="15" t="str">
        <x:v>Condicional</x:v>
      </x:c>
      <x:c r="E69" s="15" t="str">
        <x:v>GAL-DATA-001 v1.0 / migración documentada</x:v>
      </x:c>
    </x:row>
    <x:row r="70" ht="42" customHeight="1">
      <x:c r="A70" s="15" t="str">
        <x:v>Cobertura_QA</x:v>
      </x:c>
      <x:c r="B70" s="15" t="str">
        <x:v>Imputación</x:v>
      </x:c>
      <x:c r="C70" s="15" t="str">
        <x:v>Indica si se crearon valores para cubrir ausencias.</x:v>
      </x:c>
      <x:c r="D70" s="15" t="str">
        <x:v>Obligatorio</x:v>
      </x:c>
      <x:c r="E70" s="15" t="str">
        <x:v>GAL-DATA-001 v1.0 / migración documentada</x:v>
      </x:c>
    </x:row>
    <x:row r="71" ht="42" customHeight="1">
      <x:c r="A71" s="15" t="str">
        <x:v>Cobertura_QA</x:v>
      </x:c>
      <x:c r="B71" s="15" t="str">
        <x:v>Brecha_final</x:v>
      </x:c>
      <x:c r="C71" s="15" t="str">
        <x:v>Ausencia documental aceptada al cierre.</x:v>
      </x:c>
      <x:c r="D71" s="15" t="str">
        <x:v>Condicional</x:v>
      </x:c>
      <x:c r="E71" s="15" t="str">
        <x:v>GAL-DATA-001 v1.0 / migración documentada</x:v>
      </x:c>
    </x:row>
    <x:row r="72" ht="42" customHeight="1">
      <x:c r="A72" s="15" t="str">
        <x:v>Cobertura_QA</x:v>
      </x:c>
      <x:c r="B72" s="15" t="str">
        <x:v>QA_estado</x:v>
      </x:c>
      <x:c r="C72" s="15" t="str">
        <x:v>Resultado de control de coherencia.</x:v>
      </x:c>
      <x:c r="D72" s="15" t="str">
        <x:v>Obligatorio</x:v>
      </x:c>
      <x:c r="E72" s="15" t="str">
        <x:v>GAL-DATA-001 v1.0 / migración documentada</x:v>
      </x:c>
    </x:row>
    <x:row r="73" ht="42" customHeight="1">
      <x:c r="A73" s="15" t="str">
        <x:v>Cobertura_QA</x:v>
      </x:c>
      <x:c r="B73" s="15" t="str">
        <x:v>Interpretación</x:v>
      </x:c>
      <x:c r="C73" s="15" t="str">
        <x:v>Lectura del control.</x:v>
      </x:c>
      <x:c r="D73" s="15" t="str">
        <x:v>Condicional</x:v>
      </x:c>
      <x:c r="E73" s="15" t="str">
        <x:v>GAL-DATA-001 v1.0 / migración documentada</x:v>
      </x:c>
    </x:row>
    <x:row r="74" ht="42" customHeight="1">
      <x:c r="A74" s="15" t="str">
        <x:v>Relaciones</x:v>
      </x:c>
      <x:c r="B74" s="15" t="str">
        <x:v>Relation_ID</x:v>
      </x:c>
      <x:c r="C74" s="15" t="str">
        <x:v>Identificador de relación.</x:v>
      </x:c>
      <x:c r="D74" s="15" t="str">
        <x:v>Obligatorio</x:v>
      </x:c>
      <x:c r="E74" s="15" t="str">
        <x:v>GAL-DATA-001 v1.0 / migración documentada</x:v>
      </x:c>
    </x:row>
    <x:row r="75" ht="42" customHeight="1">
      <x:c r="A75" s="15" t="str">
        <x:v>Relaciones</x:v>
      </x:c>
      <x:c r="B75" s="15" t="str">
        <x:v>Dataset_ID</x:v>
      </x:c>
      <x:c r="C75" s="15" t="str">
        <x:v>Identificador del dataset.</x:v>
      </x:c>
      <x:c r="D75" s="15" t="str">
        <x:v>Obligatorio</x:v>
      </x:c>
      <x:c r="E75" s="15" t="str">
        <x:v>GAL-DATA-001 v1.0 / migración documentada</x:v>
      </x:c>
    </x:row>
    <x:row r="76" ht="42" customHeight="1">
      <x:c r="A76" s="15" t="str">
        <x:v>Relaciones</x:v>
      </x:c>
      <x:c r="B76" s="15" t="str">
        <x:v>Input_tipo</x:v>
      </x:c>
      <x:c r="C76" s="15" t="str">
        <x:v>Fuente o dataset.</x:v>
      </x:c>
      <x:c r="D76" s="15" t="str">
        <x:v>Obligatorio</x:v>
      </x:c>
      <x:c r="E76" s="15" t="str">
        <x:v>GAL-DATA-001 v1.0 / migración documentada</x:v>
      </x:c>
    </x:row>
    <x:row r="77" ht="42" customHeight="1">
      <x:c r="A77" s="15" t="str">
        <x:v>Relaciones</x:v>
      </x:c>
      <x:c r="B77" s="15" t="str">
        <x:v>Input_ID</x:v>
      </x:c>
      <x:c r="C77" s="15" t="str">
        <x:v>ID de entrada.</x:v>
      </x:c>
      <x:c r="D77" s="15" t="str">
        <x:v>Obligatorio</x:v>
      </x:c>
      <x:c r="E77" s="15" t="str">
        <x:v>GAL-DATA-001 v1.0 / migración documentada</x:v>
      </x:c>
    </x:row>
    <x:row r="78" ht="42" customHeight="1">
      <x:c r="A78" s="15" t="str">
        <x:v>Relaciones</x:v>
      </x:c>
      <x:c r="B78" s="15" t="str">
        <x:v>Relación</x:v>
      </x:c>
      <x:c r="C78" s="15" t="str">
        <x:v>Tipo de relación.</x:v>
      </x:c>
      <x:c r="D78" s="15" t="str">
        <x:v>Obligatorio</x:v>
      </x:c>
      <x:c r="E78" s="15" t="str">
        <x:v>GAL-DATA-001 v1.0 / migración documentada</x:v>
      </x:c>
    </x:row>
    <x:row r="79" ht="42" customHeight="1">
      <x:c r="A79" s="15" t="str">
        <x:v>Relaciones</x:v>
      </x:c>
      <x:c r="B79" s="15" t="str">
        <x:v>Finalidad</x:v>
      </x:c>
      <x:c r="C79" s="15" t="str">
        <x:v>Uso de la relación.</x:v>
      </x:c>
      <x:c r="D79" s="15" t="str">
        <x:v>Condicional</x:v>
      </x:c>
      <x:c r="E79" s="15" t="str">
        <x:v>GAL-DATA-001 v1.0 / migración documentada</x:v>
      </x:c>
    </x:row>
    <x:row r="80" ht="42" customHeight="1">
      <x:c r="A80" s="15" t="str">
        <x:v>Relaciones</x:v>
      </x:c>
      <x:c r="B80" s="15" t="str">
        <x:v>Nivel_evidencia</x:v>
      </x:c>
      <x:c r="C80" s="15" t="str">
        <x:v>Nivel documental o analítico.</x:v>
      </x:c>
      <x:c r="D80" s="15" t="str">
        <x:v>Condicional</x:v>
      </x:c>
      <x:c r="E80" s="15" t="str">
        <x:v>GAL-DATA-001 v1.0 / migración documentada</x:v>
      </x:c>
    </x:row>
    <x:row r="81" ht="42" customHeight="1">
      <x:c r="A81" s="15" t="str">
        <x:v>Relaciones</x:v>
      </x:c>
      <x:c r="B81" s="15" t="str">
        <x:v>Nota</x:v>
      </x:c>
      <x:c r="C81" s="15" t="str">
        <x:v>Aclaración de alcance.</x:v>
      </x:c>
      <x:c r="D81" s="15" t="str">
        <x:v>Condicional</x:v>
      </x:c>
      <x:c r="E81" s="15" t="str">
        <x:v>GAL-DATA-001 v1.0 / migración documentada</x:v>
      </x:c>
    </x:row>
    <x:row r="82" ht="42" customHeight="1">
      <x:c r="A82" s="15" t="str">
        <x:v>Relaciones</x:v>
      </x:c>
      <x:c r="B82" s="15" t="str">
        <x:v>Control_ID</x:v>
      </x:c>
      <x:c r="C82" s="15" t="str">
        <x:v>Control automático de unicidad o integridad.</x:v>
      </x:c>
      <x:c r="D82" s="15" t="str">
        <x:v>Obligatorio</x:v>
      </x:c>
      <x:c r="E82" s="15" t="str">
        <x:v>GAL-DATA-001 v1.0 / migración documentada</x:v>
      </x:c>
    </x:row>
    <x:row r="83" ht="42" customHeight="1">
      <x:c r="A83" s="15" t="str">
        <x:v>Procedencia</x:v>
      </x:c>
      <x:c r="B83" s="15" t="str">
        <x:v>Lineage_ID</x:v>
      </x:c>
      <x:c r="C83" s="15" t="str">
        <x:v>Identificador del evento de procedencia.</x:v>
      </x:c>
      <x:c r="D83" s="15" t="str">
        <x:v>Obligatorio</x:v>
      </x:c>
      <x:c r="E83" s="15" t="str">
        <x:v>GAL-DATA-001 v1.0 / migración documentada</x:v>
      </x:c>
    </x:row>
    <x:row r="84" ht="42" customHeight="1">
      <x:c r="A84" s="15" t="str">
        <x:v>Procedencia</x:v>
      </x:c>
      <x:c r="B84" s="15" t="str">
        <x:v>Dataset_ID</x:v>
      </x:c>
      <x:c r="C84" s="15" t="str">
        <x:v>Identificador del dataset.</x:v>
      </x:c>
      <x:c r="D84" s="15" t="str">
        <x:v>Obligatorio</x:v>
      </x:c>
      <x:c r="E84" s="15" t="str">
        <x:v>GAL-DATA-001 v1.0 / migración documentada</x:v>
      </x:c>
    </x:row>
    <x:row r="85" ht="42" customHeight="1">
      <x:c r="A85" s="15" t="str">
        <x:v>Procedencia</x:v>
      </x:c>
      <x:c r="B85" s="15" t="str">
        <x:v>Orden</x:v>
      </x:c>
      <x:c r="C85" s="15" t="str">
        <x:v>Secuencia del evento.</x:v>
      </x:c>
      <x:c r="D85" s="15" t="str">
        <x:v>Obligatorio</x:v>
      </x:c>
      <x:c r="E85" s="15" t="str">
        <x:v>GAL-DATA-001 v1.0 / migración documentada</x:v>
      </x:c>
    </x:row>
    <x:row r="86" ht="42" customHeight="1">
      <x:c r="A86" s="15" t="str">
        <x:v>Procedencia</x:v>
      </x:c>
      <x:c r="B86" s="15" t="str">
        <x:v>Actividad</x:v>
      </x:c>
      <x:c r="C86" s="15" t="str">
        <x:v>INGEST, TRANSFORM, DERIVE o PUBLISH.</x:v>
      </x:c>
      <x:c r="D86" s="15" t="str">
        <x:v>Obligatorio</x:v>
      </x:c>
      <x:c r="E86" s="15" t="str">
        <x:v>GAL-DATA-001 v1.0 / migración documentada</x:v>
      </x:c>
    </x:row>
    <x:row r="87" ht="42" customHeight="1">
      <x:c r="A87" s="15" t="str">
        <x:v>Procedencia</x:v>
      </x:c>
      <x:c r="B87" s="15" t="str">
        <x:v>Input_ID</x:v>
      </x:c>
      <x:c r="C87" s="15" t="str">
        <x:v>ID de entrada.</x:v>
      </x:c>
      <x:c r="D87" s="15" t="str">
        <x:v>Obligatorio</x:v>
      </x:c>
      <x:c r="E87" s="15" t="str">
        <x:v>GAL-DATA-001 v1.0 / migración documentada</x:v>
      </x:c>
    </x:row>
    <x:row r="88" ht="42" customHeight="1">
      <x:c r="A88" s="15" t="str">
        <x:v>Procedencia</x:v>
      </x:c>
      <x:c r="B88" s="15" t="str">
        <x:v>Output_ID</x:v>
      </x:c>
      <x:c r="C88" s="15" t="str">
        <x:v>Salida del evento.</x:v>
      </x:c>
      <x:c r="D88" s="15" t="str">
        <x:v>Obligatorio</x:v>
      </x:c>
      <x:c r="E88" s="15" t="str">
        <x:v>GAL-DATA-001 v1.0 / migración documentada</x:v>
      </x:c>
    </x:row>
    <x:row r="89" ht="42" customHeight="1">
      <x:c r="A89" s="15" t="str">
        <x:v>Procedencia</x:v>
      </x:c>
      <x:c r="B89" s="15" t="str">
        <x:v>Operación</x:v>
      </x:c>
      <x:c r="C89" s="15" t="str">
        <x:v>Descripción reproducible.</x:v>
      </x:c>
      <x:c r="D89" s="15" t="str">
        <x:v>Obligatorio</x:v>
      </x:c>
      <x:c r="E89" s="15" t="str">
        <x:v>GAL-DATA-001 v1.0 / migración documentada</x:v>
      </x:c>
    </x:row>
    <x:row r="90" ht="42" customHeight="1">
      <x:c r="A90" s="15" t="str">
        <x:v>Procedencia</x:v>
      </x:c>
      <x:c r="B90" s="15" t="str">
        <x:v>Código_fórmula</x:v>
      </x:c>
      <x:c r="C90" s="15" t="str">
        <x:v>Código, fórmula o referencia suficiente.</x:v>
      </x:c>
      <x:c r="D90" s="15" t="str">
        <x:v>Condicional</x:v>
      </x:c>
      <x:c r="E90" s="15" t="str">
        <x:v>GAL-DATA-001 v1.0 / migración documentada</x:v>
      </x:c>
    </x:row>
    <x:row r="91" ht="42" customHeight="1">
      <x:c r="A91" s="15" t="str">
        <x:v>Procedencia</x:v>
      </x:c>
      <x:c r="B91" s="15" t="str">
        <x:v>Responsable</x:v>
      </x:c>
      <x:c r="C91" s="15" t="str">
        <x:v>Responsable de la actividad.</x:v>
      </x:c>
      <x:c r="D91" s="15" t="str">
        <x:v>Obligatorio</x:v>
      </x:c>
      <x:c r="E91" s="15" t="str">
        <x:v>GAL-DATA-001 v1.0 / migración documentada</x:v>
      </x:c>
    </x:row>
    <x:row r="92" ht="42" customHeight="1">
      <x:c r="A92" s="15" t="str">
        <x:v>Procedencia</x:v>
      </x:c>
      <x:c r="B92" s="15" t="str">
        <x:v>Fecha</x:v>
      </x:c>
      <x:c r="C92" s="15" t="str">
        <x:v>Fecha de ejecución.</x:v>
      </x:c>
      <x:c r="D92" s="15" t="str">
        <x:v>Obligatorio</x:v>
      </x:c>
      <x:c r="E92" s="15" t="str">
        <x:v>GAL-DATA-001 v1.0 / migración documentada</x:v>
      </x:c>
    </x:row>
    <x:row r="93" ht="42" customHeight="1">
      <x:c r="A93" s="15" t="str">
        <x:v>Procedencia</x:v>
      </x:c>
      <x:c r="B93" s="15" t="str">
        <x:v>Versión</x:v>
      </x:c>
      <x:c r="C93" s="15" t="str">
        <x:v>Versión del evento o artefacto.</x:v>
      </x:c>
      <x:c r="D93" s="15" t="str">
        <x:v>Obligatorio</x:v>
      </x:c>
      <x:c r="E93" s="15" t="str">
        <x:v>GAL-DATA-001 v1.0 / migración documentada</x:v>
      </x:c>
    </x:row>
    <x:row r="94" ht="42" customHeight="1">
      <x:c r="A94" s="15" t="str">
        <x:v>Procedencia</x:v>
      </x:c>
      <x:c r="B94" s="15" t="str">
        <x:v>QA_estado</x:v>
      </x:c>
      <x:c r="C94" s="15" t="str">
        <x:v>Resultado de control de coherencia.</x:v>
      </x:c>
      <x:c r="D94" s="15" t="str">
        <x:v>Obligatorio</x:v>
      </x:c>
      <x:c r="E94" s="15" t="str">
        <x:v>GAL-DATA-001 v1.0 / migración documentada</x:v>
      </x:c>
    </x:row>
    <x:row r="95" ht="42" customHeight="1">
      <x:c r="A95" s="15" t="str">
        <x:v>Procedencia</x:v>
      </x:c>
      <x:c r="B95" s="15" t="str">
        <x:v>Evidencia</x:v>
      </x:c>
      <x:c r="C95" s="15" t="str">
        <x:v>Ruta, hoja o URL de evidencia.</x:v>
      </x:c>
      <x:c r="D95" s="15" t="str">
        <x:v>Condicional</x:v>
      </x:c>
      <x:c r="E95" s="15" t="str">
        <x:v>GAL-DATA-001 v1.0 / migración documentada</x:v>
      </x:c>
    </x:row>
    <x:row r="96" ht="42" customHeight="1">
      <x:c r="A96" s="15" t="str">
        <x:v>Procedencia</x:v>
      </x:c>
      <x:c r="B96" s="15" t="str">
        <x:v>Control_ID</x:v>
      </x:c>
      <x:c r="C96" s="15" t="str">
        <x:v>Control automático de unicidad o integridad.</x:v>
      </x:c>
      <x:c r="D96" s="15" t="str">
        <x:v>Obligatorio</x:v>
      </x:c>
      <x:c r="E96" s="15" t="str">
        <x:v>GAL-DATA-001 v1.0 / migración documentada</x:v>
      </x:c>
    </x:row>
    <x:row r="97" ht="42" customHeight="1">
      <x:c r="A97" s="15" t="str">
        <x:v>Distribuciones</x:v>
      </x:c>
      <x:c r="B97" s="15" t="str">
        <x:v>Distribution_ID</x:v>
      </x:c>
      <x:c r="C97" s="15" t="str">
        <x:v>Identificador de distribución.</x:v>
      </x:c>
      <x:c r="D97" s="15" t="str">
        <x:v>Obligatorio</x:v>
      </x:c>
      <x:c r="E97" s="15" t="str">
        <x:v>GAL-DATA-001 v1.0 / migración documentada</x:v>
      </x:c>
    </x:row>
    <x:row r="98" ht="42" customHeight="1">
      <x:c r="A98" s="15" t="str">
        <x:v>Distribuciones</x:v>
      </x:c>
      <x:c r="B98" s="15" t="str">
        <x:v>Dataset_ID</x:v>
      </x:c>
      <x:c r="C98" s="15" t="str">
        <x:v>Identificador del dataset.</x:v>
      </x:c>
      <x:c r="D98" s="15" t="str">
        <x:v>Obligatorio</x:v>
      </x:c>
      <x:c r="E98" s="15" t="str">
        <x:v>GAL-DATA-001 v1.0 / migración documentada</x:v>
      </x:c>
    </x:row>
    <x:row r="99" ht="42" customHeight="1">
      <x:c r="A99" s="15" t="str">
        <x:v>Distribuciones</x:v>
      </x:c>
      <x:c r="B99" s="15" t="str">
        <x:v>Archivo</x:v>
      </x:c>
      <x:c r="C99" s="15" t="str">
        <x:v>Archivo que contiene el dataset.</x:v>
      </x:c>
      <x:c r="D99" s="15" t="str">
        <x:v>Obligatorio</x:v>
      </x:c>
      <x:c r="E99" s="15" t="str">
        <x:v>GAL-DATA-001 v1.0 / migración documentada</x:v>
      </x:c>
    </x:row>
    <x:row r="100" ht="42" customHeight="1">
      <x:c r="A100" s="15" t="str">
        <x:v>Distribuciones</x:v>
      </x:c>
      <x:c r="B100" s="15" t="str">
        <x:v>Hoja_s</x:v>
      </x:c>
      <x:c r="C100" s="15" t="str">
        <x:v>Hoja o rango de distribución.</x:v>
      </x:c>
      <x:c r="D100" s="15" t="str">
        <x:v>Condicional</x:v>
      </x:c>
      <x:c r="E100" s="15" t="str">
        <x:v>GAL-DATA-001 v1.0 / migración documentada</x:v>
      </x:c>
    </x:row>
    <x:row r="101" ht="42" customHeight="1">
      <x:c r="A101" s="15" t="str">
        <x:v>Distribuciones</x:v>
      </x:c>
      <x:c r="B101" s="15" t="str">
        <x:v>Formato</x:v>
      </x:c>
      <x:c r="C101" s="15" t="str">
        <x:v>Formato de distribución.</x:v>
      </x:c>
      <x:c r="D101" s="15" t="str">
        <x:v>Obligatorio</x:v>
      </x:c>
      <x:c r="E101" s="15" t="str">
        <x:v>GAL-DATA-001 v1.0 / migración documentada</x:v>
      </x:c>
    </x:row>
    <x:row r="102" ht="42" customHeight="1">
      <x:c r="A102" s="15" t="str">
        <x:v>Distribuciones</x:v>
      </x:c>
      <x:c r="B102" s="15" t="str">
        <x:v>URL_acceso</x:v>
      </x:c>
      <x:c r="C102" s="15" t="str">
        <x:v>URL pública.</x:v>
      </x:c>
      <x:c r="D102" s="15" t="str">
        <x:v>Obligatorio</x:v>
      </x:c>
      <x:c r="E102" s="15" t="str">
        <x:v>GAL-DATA-001 v1.0 / migración documentada</x:v>
      </x:c>
    </x:row>
    <x:row r="103" ht="42" customHeight="1">
      <x:c r="A103" s="15" t="str">
        <x:v>Distribuciones</x:v>
      </x:c>
      <x:c r="B103" s="15" t="str">
        <x:v>Licencia</x:v>
      </x:c>
      <x:c r="C103" s="15" t="str">
        <x:v>Licencia o condición de reutilización.</x:v>
      </x:c>
      <x:c r="D103" s="15" t="str">
        <x:v>Condicional</x:v>
      </x:c>
      <x:c r="E103" s="15" t="str">
        <x:v>GAL-DATA-001 v1.0 / migración documentada</x:v>
      </x:c>
    </x:row>
    <x:row r="104" ht="42" customHeight="1">
      <x:c r="A104" s="15" t="str">
        <x:v>Distribuciones</x:v>
      </x:c>
      <x:c r="B104" s="15" t="str">
        <x:v>Derechos_acceso</x:v>
      </x:c>
      <x:c r="C104" s="15" t="str">
        <x:v>Condición de acceso.</x:v>
      </x:c>
      <x:c r="D104" s="15" t="str">
        <x:v>Condicional</x:v>
      </x:c>
      <x:c r="E104" s="15" t="str">
        <x:v>GAL-DATA-001 v1.0 / migración documentada</x:v>
      </x:c>
    </x:row>
    <x:row r="105" ht="42" customHeight="1">
      <x:c r="A105" s="15" t="str">
        <x:v>Distribuciones</x:v>
      </x:c>
      <x:c r="B105" s="15" t="str">
        <x:v>Fecha_publicación</x:v>
      </x:c>
      <x:c r="C105" s="15" t="str">
        <x:v>Fecha de publicación conocida.</x:v>
      </x:c>
      <x:c r="D105" s="15" t="str">
        <x:v>Condicional</x:v>
      </x:c>
      <x:c r="E105" s="15" t="str">
        <x:v>GAL-DATA-001 v1.0 / migración documentada</x:v>
      </x:c>
    </x:row>
    <x:row r="106" ht="42" customHeight="1">
      <x:c r="A106" s="15" t="str">
        <x:v>Distribuciones</x:v>
      </x:c>
      <x:c r="B106" s="15" t="str">
        <x:v>Fecha_modificación</x:v>
      </x:c>
      <x:c r="C106" s="15" t="str">
        <x:v>Fecha de modificación conocida.</x:v>
      </x:c>
      <x:c r="D106" s="15" t="str">
        <x:v>Condicional</x:v>
      </x:c>
      <x:c r="E106" s="15" t="str">
        <x:v>GAL-DATA-001 v1.0 / migración documentada</x:v>
      </x:c>
    </x:row>
    <x:row r="107" ht="42" customHeight="1">
      <x:c r="A107" s="15" t="str">
        <x:v>Distribuciones</x:v>
      </x:c>
      <x:c r="B107" s="15" t="str">
        <x:v>Estado</x:v>
      </x:c>
      <x:c r="C107" s="15" t="str">
        <x:v>Estado de la distribución.</x:v>
      </x:c>
      <x:c r="D107" s="15" t="str">
        <x:v>Condicional</x:v>
      </x:c>
      <x:c r="E107" s="15" t="str">
        <x:v>GAL-DATA-001 v1.0 / migración documentada</x:v>
      </x:c>
    </x:row>
    <x:row r="108" ht="42" customHeight="1">
      <x:c r="A108" s="15" t="str">
        <x:v>Distribuciones</x:v>
      </x:c>
      <x:c r="B108" s="15" t="str">
        <x:v>Checksum</x:v>
      </x:c>
      <x:c r="C108" s="15" t="str">
        <x:v>Control de integridad si se publica.</x:v>
      </x:c>
      <x:c r="D108" s="15" t="str">
        <x:v>Condicional</x:v>
      </x:c>
      <x:c r="E108" s="15" t="str">
        <x:v>GAL-DATA-001 v1.0 / migración documentada</x:v>
      </x:c>
    </x:row>
    <x:row r="109" ht="42" customHeight="1">
      <x:c r="A109" s="15" t="str">
        <x:v>Distribuciones</x:v>
      </x:c>
      <x:c r="B109" s="15" t="str">
        <x:v>Control_ID</x:v>
      </x:c>
      <x:c r="C109" s="15" t="str">
        <x:v>Control automático de unicidad o integridad.</x:v>
      </x:c>
      <x:c r="D109" s="15" t="str">
        <x:v>Obligatorio</x:v>
      </x:c>
      <x:c r="E109" s="15" t="str">
        <x:v>GAL-DATA-001 v1.0 / migración documentada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63e8ed276d6b4edf"/>
  </x:tableParts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6" hidden="0" customWidth="1"/>
    <x:col min="3" max="3" width="24" hidden="0" customWidth="1"/>
    <x:col min="4" max="4" width="58" hidden="0" customWidth="1"/>
    <x:col min="5" max="5" width="58" hidden="0" customWidth="1"/>
    <x:col min="6" max="6" width="48" hidden="0" customWidth="1"/>
  </x:cols>
  <x:sheetData>
    <x:row r="1" ht="36" customHeight="1">
      <x:c r="A1" s="3" t="str">
        <x:v>GALANZU · REGISTRO DE CAMBIOS</x:v>
      </x:c>
      <x:c r="B1" s="3"/>
      <x:c r="C1" s="3"/>
      <x:c r="D1" s="3"/>
      <x:c r="E1" s="3"/>
      <x:c r="F1" s="3"/>
    </x:row>
    <x:row r="2" ht="30" customHeight="1">
      <x:c r="A2" s="7" t="str">
        <x:v>La v0.1 se conserva como versión histórica; la v1.0 no altera RECERCA 01 ni sus datos.</x:v>
      </x:c>
      <x:c r="B2" s="7"/>
      <x:c r="C2" s="7"/>
      <x:c r="D2" s="7"/>
      <x:c r="E2" s="7"/>
      <x:c r="F2" s="7"/>
    </x:row>
    <x:row r="3" ht="9" customHeight="1">
      <x:c r="A3" s="119"/>
      <x:c r="B3" s="119"/>
      <x:c r="C3" s="119"/>
      <x:c r="D3" s="119"/>
      <x:c r="E3" s="119"/>
      <x:c r="F3" s="119"/>
    </x:row>
    <x:row r="4" ht="38" customHeight="1">
      <x:c r="A4" s="11" t="str">
        <x:v>Versión</x:v>
      </x:c>
      <x:c r="B4" s="11" t="str">
        <x:v>Fecha</x:v>
      </x:c>
      <x:c r="C4" s="11" t="str">
        <x:v>Estado</x:v>
      </x:c>
      <x:c r="D4" s="11" t="str">
        <x:v>Cambio</x:v>
      </x:c>
      <x:c r="E4" s="11" t="str">
        <x:v>Impacto</x:v>
      </x:c>
      <x:c r="F4" s="11" t="str">
        <x:v>Aprobación / siguiente acción</x:v>
      </x:c>
    </x:row>
    <x:row r="5" ht="68" customHeight="1">
      <x:c r="A5" s="15" t="str">
        <x:v>0.1</x:v>
      </x:c>
      <x:c r="B5" s="16" t="n">
        <x:v>46258</x:v>
      </x:c>
      <x:c r="C5" s="15" t="str">
        <x:v>Sustituida</x:v>
      </x:c>
      <x:c r="D5" s="15" t="str">
        <x:v>Versión inicial de RECERCA 01.</x:v>
      </x:c>
      <x:c r="E5" s="15" t="str">
        <x:v>15 datasets, 133 filas de fuente y 4 filas con ID repetido.</x:v>
      </x:c>
      <x:c r="F5" s="15" t="str">
        <x:v>Conservar como evidencia histórica.</x:v>
      </x:c>
    </x:row>
    <x:row r="6" ht="68" customHeight="1">
      <x:c r="A6" s="15" t="str">
        <x:v>1.0</x:v>
      </x:c>
      <x:c r="B6" s="16" t="n">
        <x:v>46265</x:v>
      </x:c>
      <x:c r="C6" s="15" t="str">
        <x:v>Lista para publicación</x:v>
      </x:c>
      <x:c r="D6" s="15" t="str">
        <x:v>Fusión de duplicados; retirada de 'Pública/oficial'; metadatos, distribuciones, relaciones y procedencia.</x:v>
      </x:c>
      <x:c r="E6" s="15" t="str">
        <x:v>15 datasets, 131 fuentes únicas, 0 IDs repetidos, 0 imputaciones.</x:v>
      </x:c>
      <x:c r="F6" s="15" t="str">
        <x:v>Publicar como nueva capa; no modificar RECERCA 01.</x:v>
      </x:c>
    </x:row>
    <x:row r="7" ht="68" customHeight="1">
      <x:c r="A7" s="15" t="str">
        <x:v>1.0</x:v>
      </x:c>
      <x:c r="B7" s="16" t="n">
        <x:v>46265</x:v>
      </x:c>
      <x:c r="C7" s="15" t="str">
        <x:v>Pendiente institucional</x:v>
      </x:c>
      <x:c r="D7" s="15" t="str">
        <x:v>Licencias y fechas de acceso no constaban de forma sistemática en v0.1.</x:v>
      </x:c>
      <x:c r="E7" s="15" t="str">
        <x:v>Campos marcados 'Pendiente de verificar' o 'No documentada en v0.1'.</x:v>
      </x:c>
      <x:c r="F7" s="15" t="str">
        <x:v>Completar por fuente en revisiones sucesivas.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d859bdf44976431e"/>
  </x:tableParts>
</x:worksheet>
</file>